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Users\david\Desktop\"/>
    </mc:Choice>
  </mc:AlternateContent>
  <bookViews>
    <workbookView minimized="1" xWindow="0" yWindow="0" windowWidth="25200" windowHeight="13050" firstSheet="2" activeTab="2"/>
  </bookViews>
  <sheets>
    <sheet name="datos-molina" sheetId="1" r:id="rId1"/>
    <sheet name="Probabilidades" sheetId="2" r:id="rId2"/>
    <sheet name="Información" sheetId="3" r:id="rId3"/>
    <sheet name="Seguidores-Respuestas" sheetId="4" r:id="rId4"/>
    <sheet name="INPUT-OUTPUT y ERROR" sheetId="5" r:id="rId5"/>
    <sheet name="ERROR" sheetId="6" r:id="rId6"/>
    <sheet name="MRR" sheetId="7" r:id="rId7"/>
  </sheets>
  <calcPr calcId="171027"/>
</workbook>
</file>

<file path=xl/calcChain.xml><?xml version="1.0" encoding="utf-8"?>
<calcChain xmlns="http://schemas.openxmlformats.org/spreadsheetml/2006/main">
  <c r="O72" i="3" l="1"/>
  <c r="L3" i="5" l="1"/>
  <c r="U100" i="5" l="1"/>
  <c r="U95" i="5"/>
  <c r="U90" i="5"/>
  <c r="U85" i="5"/>
  <c r="R100" i="5"/>
  <c r="R95" i="5"/>
  <c r="R90" i="5"/>
  <c r="R85" i="5"/>
  <c r="U99" i="5"/>
  <c r="U94" i="5"/>
  <c r="U89" i="5"/>
  <c r="U84" i="5"/>
  <c r="R99" i="5"/>
  <c r="R94" i="5"/>
  <c r="R89" i="5"/>
  <c r="R84" i="5"/>
  <c r="I9" i="5"/>
  <c r="I8" i="5"/>
  <c r="I7" i="5"/>
  <c r="I6" i="5"/>
  <c r="I5" i="5"/>
  <c r="I4" i="5"/>
  <c r="I3" i="5"/>
  <c r="I2" i="5"/>
  <c r="P39" i="3"/>
  <c r="C650" i="5" l="1"/>
  <c r="C651"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H3" i="5" s="1"/>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H5" i="5" s="1"/>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2" i="5"/>
  <c r="J2" i="1"/>
  <c r="J1" i="1"/>
  <c r="H8" i="5" l="1"/>
  <c r="H2" i="5"/>
  <c r="H6" i="5"/>
  <c r="H4" i="5"/>
  <c r="H9" i="5"/>
  <c r="H7" i="5"/>
  <c r="L104" i="5" l="1"/>
  <c r="M86" i="5"/>
  <c r="M85" i="5"/>
  <c r="M82" i="5"/>
  <c r="M81" i="5"/>
  <c r="M80" i="5"/>
  <c r="M79" i="5"/>
  <c r="M78" i="5"/>
  <c r="M77" i="5"/>
  <c r="S56" i="7" l="1"/>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01" i="7"/>
  <c r="S502" i="7"/>
  <c r="S503" i="7"/>
  <c r="S504" i="7"/>
  <c r="S505" i="7"/>
  <c r="S506" i="7"/>
  <c r="S507" i="7"/>
  <c r="S508" i="7"/>
  <c r="S509" i="7"/>
  <c r="S510" i="7"/>
  <c r="S511" i="7"/>
  <c r="S512" i="7"/>
  <c r="S513" i="7"/>
  <c r="S514" i="7"/>
  <c r="S515" i="7"/>
  <c r="S516" i="7"/>
  <c r="S517" i="7"/>
  <c r="S518" i="7"/>
  <c r="S519" i="7"/>
  <c r="S520" i="7"/>
  <c r="S521" i="7"/>
  <c r="S522" i="7"/>
  <c r="S523" i="7"/>
  <c r="S524" i="7"/>
  <c r="S525" i="7"/>
  <c r="S526" i="7"/>
  <c r="S527" i="7"/>
  <c r="S528" i="7"/>
  <c r="S529" i="7"/>
  <c r="S530" i="7"/>
  <c r="S531" i="7"/>
  <c r="S532" i="7"/>
  <c r="S533" i="7"/>
  <c r="S534" i="7"/>
  <c r="S535" i="7"/>
  <c r="S536" i="7"/>
  <c r="S537" i="7"/>
  <c r="S538" i="7"/>
  <c r="S539" i="7"/>
  <c r="S540" i="7"/>
  <c r="S541" i="7"/>
  <c r="S542" i="7"/>
  <c r="S543" i="7"/>
  <c r="S544" i="7"/>
  <c r="S545" i="7"/>
  <c r="S546" i="7"/>
  <c r="S547" i="7"/>
  <c r="S548" i="7"/>
  <c r="S549" i="7"/>
  <c r="S550" i="7"/>
  <c r="S551" i="7"/>
  <c r="S552" i="7"/>
  <c r="S553" i="7"/>
  <c r="S554" i="7"/>
  <c r="S555" i="7"/>
  <c r="S556" i="7"/>
  <c r="S557" i="7"/>
  <c r="S558" i="7"/>
  <c r="S559" i="7"/>
  <c r="S560" i="7"/>
  <c r="S561" i="7"/>
  <c r="S562" i="7"/>
  <c r="S563" i="7"/>
  <c r="S564" i="7"/>
  <c r="S565" i="7"/>
  <c r="S566" i="7"/>
  <c r="S567" i="7"/>
  <c r="S568" i="7"/>
  <c r="S569" i="7"/>
  <c r="S570" i="7"/>
  <c r="S571" i="7"/>
  <c r="S572" i="7"/>
  <c r="S573" i="7"/>
  <c r="S574" i="7"/>
  <c r="S575" i="7"/>
  <c r="S576" i="7"/>
  <c r="S577" i="7"/>
  <c r="S578" i="7"/>
  <c r="S579" i="7"/>
  <c r="S580" i="7"/>
  <c r="S581" i="7"/>
  <c r="S582" i="7"/>
  <c r="S583" i="7"/>
  <c r="S584" i="7"/>
  <c r="S585" i="7"/>
  <c r="S586" i="7"/>
  <c r="S587" i="7"/>
  <c r="S588" i="7"/>
  <c r="S589" i="7"/>
  <c r="S590" i="7"/>
  <c r="S591" i="7"/>
  <c r="S592" i="7"/>
  <c r="S593" i="7"/>
  <c r="S594" i="7"/>
  <c r="S595" i="7"/>
  <c r="S596" i="7"/>
  <c r="S597" i="7"/>
  <c r="S598" i="7"/>
  <c r="S599" i="7"/>
  <c r="S600" i="7"/>
  <c r="S601" i="7"/>
  <c r="S602" i="7"/>
  <c r="S603" i="7"/>
  <c r="S604" i="7"/>
  <c r="S605" i="7"/>
  <c r="S606" i="7"/>
  <c r="S607" i="7"/>
  <c r="S608" i="7"/>
  <c r="S609" i="7"/>
  <c r="S610" i="7"/>
  <c r="S611" i="7"/>
  <c r="S612" i="7"/>
  <c r="S613" i="7"/>
  <c r="S614" i="7"/>
  <c r="S615" i="7"/>
  <c r="S616" i="7"/>
  <c r="S617" i="7"/>
  <c r="S618" i="7"/>
  <c r="S619" i="7"/>
  <c r="S620" i="7"/>
  <c r="S621" i="7"/>
  <c r="S622" i="7"/>
  <c r="S623" i="7"/>
  <c r="S624" i="7"/>
  <c r="S625" i="7"/>
  <c r="S626" i="7"/>
  <c r="S627" i="7"/>
  <c r="S628" i="7"/>
  <c r="S629" i="7"/>
  <c r="S630" i="7"/>
  <c r="S631" i="7"/>
  <c r="S632" i="7"/>
  <c r="S633" i="7"/>
  <c r="S634" i="7"/>
  <c r="S635" i="7"/>
  <c r="S636" i="7"/>
  <c r="S637" i="7"/>
  <c r="S638" i="7"/>
  <c r="S639" i="7"/>
  <c r="S640" i="7"/>
  <c r="S641" i="7"/>
  <c r="S642" i="7"/>
  <c r="S643" i="7"/>
  <c r="S644" i="7"/>
  <c r="S645" i="7"/>
  <c r="S646" i="7"/>
  <c r="S647" i="7"/>
  <c r="S648" i="7"/>
  <c r="S649" i="7"/>
  <c r="S650" i="7"/>
  <c r="S651" i="7"/>
  <c r="S652" i="7"/>
  <c r="S48" i="7"/>
  <c r="S49" i="7"/>
  <c r="S50" i="7"/>
  <c r="S51" i="7"/>
  <c r="S52" i="7"/>
  <c r="S53" i="7"/>
  <c r="S54" i="7"/>
  <c r="S55" i="7"/>
  <c r="S39" i="7"/>
  <c r="S40" i="7"/>
  <c r="S41" i="7"/>
  <c r="S42" i="7"/>
  <c r="S43" i="7"/>
  <c r="S44" i="7"/>
  <c r="S45" i="7"/>
  <c r="S46" i="7"/>
  <c r="S47" i="7"/>
  <c r="S33" i="7"/>
  <c r="S34" i="7"/>
  <c r="S35" i="7"/>
  <c r="S36" i="7"/>
  <c r="S37" i="7"/>
  <c r="S38"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4" i="7"/>
  <c r="S3" i="7"/>
  <c r="B198" i="7" l="1"/>
  <c r="U198" i="7" s="1"/>
  <c r="V198" i="7" s="1"/>
  <c r="C198" i="7"/>
  <c r="D198" i="7"/>
  <c r="E198" i="7"/>
  <c r="F198" i="7"/>
  <c r="G198" i="7"/>
  <c r="H198" i="7"/>
  <c r="I198" i="7"/>
  <c r="B199" i="7"/>
  <c r="U199" i="7" s="1"/>
  <c r="V199" i="7" s="1"/>
  <c r="C199" i="7"/>
  <c r="D199" i="7"/>
  <c r="E199" i="7"/>
  <c r="F199" i="7"/>
  <c r="G199" i="7"/>
  <c r="H199" i="7"/>
  <c r="I199" i="7"/>
  <c r="B200" i="7"/>
  <c r="U200" i="7" s="1"/>
  <c r="V200" i="7" s="1"/>
  <c r="C200" i="7"/>
  <c r="D200" i="7"/>
  <c r="E200" i="7"/>
  <c r="F200" i="7"/>
  <c r="G200" i="7"/>
  <c r="H200" i="7"/>
  <c r="I200" i="7"/>
  <c r="B201" i="7"/>
  <c r="C201" i="7"/>
  <c r="D201" i="7"/>
  <c r="E201" i="7"/>
  <c r="F201" i="7"/>
  <c r="G201" i="7"/>
  <c r="H201" i="7"/>
  <c r="I201" i="7"/>
  <c r="B202" i="7"/>
  <c r="U202" i="7" s="1"/>
  <c r="V202" i="7" s="1"/>
  <c r="C202" i="7"/>
  <c r="D202" i="7"/>
  <c r="E202" i="7"/>
  <c r="F202" i="7"/>
  <c r="G202" i="7"/>
  <c r="H202" i="7"/>
  <c r="I202" i="7"/>
  <c r="B203" i="7"/>
  <c r="U203" i="7" s="1"/>
  <c r="V203" i="7" s="1"/>
  <c r="C203" i="7"/>
  <c r="D203" i="7"/>
  <c r="E203" i="7"/>
  <c r="F203" i="7"/>
  <c r="G203" i="7"/>
  <c r="H203" i="7"/>
  <c r="I203" i="7"/>
  <c r="B204" i="7"/>
  <c r="U204" i="7" s="1"/>
  <c r="V204" i="7" s="1"/>
  <c r="C204" i="7"/>
  <c r="D204" i="7"/>
  <c r="E204" i="7"/>
  <c r="F204" i="7"/>
  <c r="G204" i="7"/>
  <c r="H204" i="7"/>
  <c r="I204" i="7"/>
  <c r="B205" i="7"/>
  <c r="U205" i="7" s="1"/>
  <c r="V205" i="7" s="1"/>
  <c r="C205" i="7"/>
  <c r="D205" i="7"/>
  <c r="E205" i="7"/>
  <c r="F205" i="7"/>
  <c r="G205" i="7"/>
  <c r="H205" i="7"/>
  <c r="I205" i="7"/>
  <c r="B206" i="7"/>
  <c r="C206" i="7"/>
  <c r="D206" i="7"/>
  <c r="E206" i="7"/>
  <c r="F206" i="7"/>
  <c r="G206" i="7"/>
  <c r="H206" i="7"/>
  <c r="I206" i="7"/>
  <c r="B207" i="7"/>
  <c r="U207" i="7" s="1"/>
  <c r="V207" i="7" s="1"/>
  <c r="C207" i="7"/>
  <c r="D207" i="7"/>
  <c r="E207" i="7"/>
  <c r="F207" i="7"/>
  <c r="G207" i="7"/>
  <c r="H207" i="7"/>
  <c r="I207" i="7"/>
  <c r="B208" i="7"/>
  <c r="U208" i="7" s="1"/>
  <c r="V208" i="7" s="1"/>
  <c r="C208" i="7"/>
  <c r="D208" i="7"/>
  <c r="E208" i="7"/>
  <c r="F208" i="7"/>
  <c r="G208" i="7"/>
  <c r="H208" i="7"/>
  <c r="I208" i="7"/>
  <c r="B209" i="7"/>
  <c r="U209" i="7" s="1"/>
  <c r="V209" i="7" s="1"/>
  <c r="C209" i="7"/>
  <c r="D209" i="7"/>
  <c r="E209" i="7"/>
  <c r="F209" i="7"/>
  <c r="G209" i="7"/>
  <c r="H209" i="7"/>
  <c r="I209" i="7"/>
  <c r="B210" i="7"/>
  <c r="U210" i="7" s="1"/>
  <c r="V210" i="7" s="1"/>
  <c r="C210" i="7"/>
  <c r="D210" i="7"/>
  <c r="E210" i="7"/>
  <c r="F210" i="7"/>
  <c r="G210" i="7"/>
  <c r="H210" i="7"/>
  <c r="I210" i="7"/>
  <c r="B211" i="7"/>
  <c r="U211" i="7" s="1"/>
  <c r="V211" i="7" s="1"/>
  <c r="C211" i="7"/>
  <c r="D211" i="7"/>
  <c r="E211" i="7"/>
  <c r="F211" i="7"/>
  <c r="G211" i="7"/>
  <c r="H211" i="7"/>
  <c r="I211" i="7"/>
  <c r="B212" i="7"/>
  <c r="C212" i="7"/>
  <c r="D212" i="7"/>
  <c r="E212" i="7"/>
  <c r="F212" i="7"/>
  <c r="G212" i="7"/>
  <c r="H212" i="7"/>
  <c r="I212" i="7"/>
  <c r="B213" i="7"/>
  <c r="C213" i="7"/>
  <c r="D213" i="7"/>
  <c r="E213" i="7"/>
  <c r="F213" i="7"/>
  <c r="G213" i="7"/>
  <c r="H213" i="7"/>
  <c r="I213" i="7"/>
  <c r="B214" i="7"/>
  <c r="U214" i="7" s="1"/>
  <c r="V214" i="7" s="1"/>
  <c r="C214" i="7"/>
  <c r="D214" i="7"/>
  <c r="E214" i="7"/>
  <c r="F214" i="7"/>
  <c r="G214" i="7"/>
  <c r="H214" i="7"/>
  <c r="I214" i="7"/>
  <c r="B215" i="7"/>
  <c r="C215" i="7"/>
  <c r="D215" i="7"/>
  <c r="E215" i="7"/>
  <c r="F215" i="7"/>
  <c r="G215" i="7"/>
  <c r="H215" i="7"/>
  <c r="I215" i="7"/>
  <c r="B216" i="7"/>
  <c r="C216" i="7"/>
  <c r="D216" i="7"/>
  <c r="E216" i="7"/>
  <c r="F216" i="7"/>
  <c r="G216" i="7"/>
  <c r="H216" i="7"/>
  <c r="I216" i="7"/>
  <c r="B217" i="7"/>
  <c r="C217" i="7"/>
  <c r="D217" i="7"/>
  <c r="E217" i="7"/>
  <c r="F217" i="7"/>
  <c r="G217" i="7"/>
  <c r="H217" i="7"/>
  <c r="I217" i="7"/>
  <c r="B218" i="7"/>
  <c r="C218" i="7"/>
  <c r="D218" i="7"/>
  <c r="E218" i="7"/>
  <c r="F218" i="7"/>
  <c r="G218" i="7"/>
  <c r="H218" i="7"/>
  <c r="I218" i="7"/>
  <c r="B219" i="7"/>
  <c r="U219" i="7" s="1"/>
  <c r="V219" i="7" s="1"/>
  <c r="C219" i="7"/>
  <c r="D219" i="7"/>
  <c r="E219" i="7"/>
  <c r="F219" i="7"/>
  <c r="G219" i="7"/>
  <c r="H219" i="7"/>
  <c r="I219" i="7"/>
  <c r="B220" i="7"/>
  <c r="U220" i="7" s="1"/>
  <c r="V220" i="7" s="1"/>
  <c r="C220" i="7"/>
  <c r="D220" i="7"/>
  <c r="E220" i="7"/>
  <c r="F220" i="7"/>
  <c r="G220" i="7"/>
  <c r="H220" i="7"/>
  <c r="I220" i="7"/>
  <c r="B221" i="7"/>
  <c r="C221" i="7"/>
  <c r="D221" i="7"/>
  <c r="E221" i="7"/>
  <c r="F221" i="7"/>
  <c r="G221" i="7"/>
  <c r="H221" i="7"/>
  <c r="I221" i="7"/>
  <c r="B222" i="7"/>
  <c r="C222" i="7"/>
  <c r="D222" i="7"/>
  <c r="E222" i="7"/>
  <c r="F222" i="7"/>
  <c r="G222" i="7"/>
  <c r="H222" i="7"/>
  <c r="I222" i="7"/>
  <c r="B223" i="7"/>
  <c r="U223" i="7" s="1"/>
  <c r="V223" i="7" s="1"/>
  <c r="C223" i="7"/>
  <c r="D223" i="7"/>
  <c r="E223" i="7"/>
  <c r="F223" i="7"/>
  <c r="G223" i="7"/>
  <c r="H223" i="7"/>
  <c r="I223" i="7"/>
  <c r="B224" i="7"/>
  <c r="U224" i="7" s="1"/>
  <c r="V224" i="7" s="1"/>
  <c r="C224" i="7"/>
  <c r="D224" i="7"/>
  <c r="E224" i="7"/>
  <c r="F224" i="7"/>
  <c r="G224" i="7"/>
  <c r="H224" i="7"/>
  <c r="I224" i="7"/>
  <c r="B225" i="7"/>
  <c r="C225" i="7"/>
  <c r="D225" i="7"/>
  <c r="E225" i="7"/>
  <c r="F225" i="7"/>
  <c r="G225" i="7"/>
  <c r="H225" i="7"/>
  <c r="I225" i="7"/>
  <c r="B226" i="7"/>
  <c r="U226" i="7" s="1"/>
  <c r="V226" i="7" s="1"/>
  <c r="C226" i="7"/>
  <c r="D226" i="7"/>
  <c r="E226" i="7"/>
  <c r="F226" i="7"/>
  <c r="G226" i="7"/>
  <c r="H226" i="7"/>
  <c r="I226" i="7"/>
  <c r="B227" i="7"/>
  <c r="C227" i="7"/>
  <c r="D227" i="7"/>
  <c r="E227" i="7"/>
  <c r="F227" i="7"/>
  <c r="G227" i="7"/>
  <c r="H227" i="7"/>
  <c r="I227" i="7"/>
  <c r="B228" i="7"/>
  <c r="U228" i="7" s="1"/>
  <c r="V228" i="7" s="1"/>
  <c r="C228" i="7"/>
  <c r="D228" i="7"/>
  <c r="E228" i="7"/>
  <c r="F228" i="7"/>
  <c r="G228" i="7"/>
  <c r="H228" i="7"/>
  <c r="I228" i="7"/>
  <c r="B229" i="7"/>
  <c r="C229" i="7"/>
  <c r="D229" i="7"/>
  <c r="E229" i="7"/>
  <c r="F229" i="7"/>
  <c r="G229" i="7"/>
  <c r="H229" i="7"/>
  <c r="I229" i="7"/>
  <c r="B230" i="7"/>
  <c r="U230" i="7" s="1"/>
  <c r="V230" i="7" s="1"/>
  <c r="C230" i="7"/>
  <c r="D230" i="7"/>
  <c r="E230" i="7"/>
  <c r="F230" i="7"/>
  <c r="G230" i="7"/>
  <c r="H230" i="7"/>
  <c r="I230" i="7"/>
  <c r="B231" i="7"/>
  <c r="U231" i="7" s="1"/>
  <c r="V231" i="7" s="1"/>
  <c r="C231" i="7"/>
  <c r="D231" i="7"/>
  <c r="E231" i="7"/>
  <c r="F231" i="7"/>
  <c r="G231" i="7"/>
  <c r="H231" i="7"/>
  <c r="I231" i="7"/>
  <c r="B232" i="7"/>
  <c r="U232" i="7" s="1"/>
  <c r="V232" i="7" s="1"/>
  <c r="C232" i="7"/>
  <c r="D232" i="7"/>
  <c r="E232" i="7"/>
  <c r="F232" i="7"/>
  <c r="G232" i="7"/>
  <c r="H232" i="7"/>
  <c r="I232" i="7"/>
  <c r="B233" i="7"/>
  <c r="U233" i="7" s="1"/>
  <c r="V233" i="7" s="1"/>
  <c r="C233" i="7"/>
  <c r="D233" i="7"/>
  <c r="E233" i="7"/>
  <c r="F233" i="7"/>
  <c r="G233" i="7"/>
  <c r="H233" i="7"/>
  <c r="I233" i="7"/>
  <c r="B234" i="7"/>
  <c r="U234" i="7" s="1"/>
  <c r="V234" i="7" s="1"/>
  <c r="C234" i="7"/>
  <c r="D234" i="7"/>
  <c r="E234" i="7"/>
  <c r="F234" i="7"/>
  <c r="G234" i="7"/>
  <c r="H234" i="7"/>
  <c r="I234" i="7"/>
  <c r="B235" i="7"/>
  <c r="U235" i="7" s="1"/>
  <c r="V235" i="7" s="1"/>
  <c r="C235" i="7"/>
  <c r="D235" i="7"/>
  <c r="E235" i="7"/>
  <c r="F235" i="7"/>
  <c r="G235" i="7"/>
  <c r="H235" i="7"/>
  <c r="I235" i="7"/>
  <c r="B236" i="7"/>
  <c r="C236" i="7"/>
  <c r="D236" i="7"/>
  <c r="E236" i="7"/>
  <c r="F236" i="7"/>
  <c r="G236" i="7"/>
  <c r="H236" i="7"/>
  <c r="I236" i="7"/>
  <c r="B237" i="7"/>
  <c r="U237" i="7" s="1"/>
  <c r="V237" i="7" s="1"/>
  <c r="C237" i="7"/>
  <c r="D237" i="7"/>
  <c r="E237" i="7"/>
  <c r="F237" i="7"/>
  <c r="G237" i="7"/>
  <c r="H237" i="7"/>
  <c r="I237" i="7"/>
  <c r="B238" i="7"/>
  <c r="U238" i="7" s="1"/>
  <c r="V238" i="7" s="1"/>
  <c r="C238" i="7"/>
  <c r="D238" i="7"/>
  <c r="E238" i="7"/>
  <c r="F238" i="7"/>
  <c r="G238" i="7"/>
  <c r="H238" i="7"/>
  <c r="I238" i="7"/>
  <c r="B239" i="7"/>
  <c r="C239" i="7"/>
  <c r="D239" i="7"/>
  <c r="E239" i="7"/>
  <c r="F239" i="7"/>
  <c r="G239" i="7"/>
  <c r="H239" i="7"/>
  <c r="I239" i="7"/>
  <c r="B240" i="7"/>
  <c r="U240" i="7" s="1"/>
  <c r="V240" i="7" s="1"/>
  <c r="C240" i="7"/>
  <c r="D240" i="7"/>
  <c r="E240" i="7"/>
  <c r="F240" i="7"/>
  <c r="G240" i="7"/>
  <c r="H240" i="7"/>
  <c r="I240" i="7"/>
  <c r="B241" i="7"/>
  <c r="C241" i="7"/>
  <c r="D241" i="7"/>
  <c r="E241" i="7"/>
  <c r="F241" i="7"/>
  <c r="G241" i="7"/>
  <c r="H241" i="7"/>
  <c r="I241" i="7"/>
  <c r="B242" i="7"/>
  <c r="U242" i="7" s="1"/>
  <c r="V242" i="7" s="1"/>
  <c r="C242" i="7"/>
  <c r="D242" i="7"/>
  <c r="E242" i="7"/>
  <c r="F242" i="7"/>
  <c r="G242" i="7"/>
  <c r="H242" i="7"/>
  <c r="I242" i="7"/>
  <c r="B243" i="7"/>
  <c r="U243" i="7" s="1"/>
  <c r="V243" i="7" s="1"/>
  <c r="C243" i="7"/>
  <c r="D243" i="7"/>
  <c r="E243" i="7"/>
  <c r="F243" i="7"/>
  <c r="G243" i="7"/>
  <c r="H243" i="7"/>
  <c r="I243" i="7"/>
  <c r="B244" i="7"/>
  <c r="U244" i="7" s="1"/>
  <c r="V244" i="7" s="1"/>
  <c r="C244" i="7"/>
  <c r="D244" i="7"/>
  <c r="E244" i="7"/>
  <c r="F244" i="7"/>
  <c r="G244" i="7"/>
  <c r="H244" i="7"/>
  <c r="I244" i="7"/>
  <c r="B245" i="7"/>
  <c r="U245" i="7" s="1"/>
  <c r="V245" i="7" s="1"/>
  <c r="C245" i="7"/>
  <c r="D245" i="7"/>
  <c r="E245" i="7"/>
  <c r="F245" i="7"/>
  <c r="G245" i="7"/>
  <c r="H245" i="7"/>
  <c r="I245" i="7"/>
  <c r="B246" i="7"/>
  <c r="U246" i="7" s="1"/>
  <c r="V246" i="7" s="1"/>
  <c r="C246" i="7"/>
  <c r="D246" i="7"/>
  <c r="E246" i="7"/>
  <c r="F246" i="7"/>
  <c r="G246" i="7"/>
  <c r="H246" i="7"/>
  <c r="I246" i="7"/>
  <c r="B247" i="7"/>
  <c r="U247" i="7" s="1"/>
  <c r="V247" i="7" s="1"/>
  <c r="C247" i="7"/>
  <c r="D247" i="7"/>
  <c r="E247" i="7"/>
  <c r="F247" i="7"/>
  <c r="G247" i="7"/>
  <c r="H247" i="7"/>
  <c r="I247" i="7"/>
  <c r="B248" i="7"/>
  <c r="U248" i="7" s="1"/>
  <c r="V248" i="7" s="1"/>
  <c r="C248" i="7"/>
  <c r="D248" i="7"/>
  <c r="E248" i="7"/>
  <c r="F248" i="7"/>
  <c r="G248" i="7"/>
  <c r="H248" i="7"/>
  <c r="I248" i="7"/>
  <c r="B249" i="7"/>
  <c r="U249" i="7" s="1"/>
  <c r="V249" i="7" s="1"/>
  <c r="C249" i="7"/>
  <c r="D249" i="7"/>
  <c r="E249" i="7"/>
  <c r="F249" i="7"/>
  <c r="G249" i="7"/>
  <c r="H249" i="7"/>
  <c r="I249" i="7"/>
  <c r="B250" i="7"/>
  <c r="C250" i="7"/>
  <c r="D250" i="7"/>
  <c r="E250" i="7"/>
  <c r="F250" i="7"/>
  <c r="G250" i="7"/>
  <c r="H250" i="7"/>
  <c r="I250" i="7"/>
  <c r="B251" i="7"/>
  <c r="C251" i="7"/>
  <c r="D251" i="7"/>
  <c r="E251" i="7"/>
  <c r="F251" i="7"/>
  <c r="G251" i="7"/>
  <c r="H251" i="7"/>
  <c r="I251" i="7"/>
  <c r="B252" i="7"/>
  <c r="U252" i="7" s="1"/>
  <c r="V252" i="7" s="1"/>
  <c r="C252" i="7"/>
  <c r="D252" i="7"/>
  <c r="E252" i="7"/>
  <c r="F252" i="7"/>
  <c r="G252" i="7"/>
  <c r="H252" i="7"/>
  <c r="I252" i="7"/>
  <c r="B253" i="7"/>
  <c r="U253" i="7" s="1"/>
  <c r="V253" i="7" s="1"/>
  <c r="C253" i="7"/>
  <c r="D253" i="7"/>
  <c r="E253" i="7"/>
  <c r="F253" i="7"/>
  <c r="G253" i="7"/>
  <c r="H253" i="7"/>
  <c r="I253" i="7"/>
  <c r="B254" i="7"/>
  <c r="C254" i="7"/>
  <c r="D254" i="7"/>
  <c r="E254" i="7"/>
  <c r="F254" i="7"/>
  <c r="G254" i="7"/>
  <c r="H254" i="7"/>
  <c r="I254" i="7"/>
  <c r="B255" i="7"/>
  <c r="U255" i="7" s="1"/>
  <c r="V255" i="7" s="1"/>
  <c r="C255" i="7"/>
  <c r="D255" i="7"/>
  <c r="E255" i="7"/>
  <c r="F255" i="7"/>
  <c r="G255" i="7"/>
  <c r="H255" i="7"/>
  <c r="I255" i="7"/>
  <c r="B256" i="7"/>
  <c r="C256" i="7"/>
  <c r="D256" i="7"/>
  <c r="E256" i="7"/>
  <c r="F256" i="7"/>
  <c r="G256" i="7"/>
  <c r="H256" i="7"/>
  <c r="I256" i="7"/>
  <c r="B257" i="7"/>
  <c r="U257" i="7" s="1"/>
  <c r="V257" i="7" s="1"/>
  <c r="C257" i="7"/>
  <c r="D257" i="7"/>
  <c r="E257" i="7"/>
  <c r="F257" i="7"/>
  <c r="G257" i="7"/>
  <c r="H257" i="7"/>
  <c r="I257" i="7"/>
  <c r="B258" i="7"/>
  <c r="U258" i="7" s="1"/>
  <c r="V258" i="7" s="1"/>
  <c r="C258" i="7"/>
  <c r="D258" i="7"/>
  <c r="E258" i="7"/>
  <c r="F258" i="7"/>
  <c r="G258" i="7"/>
  <c r="H258" i="7"/>
  <c r="I258" i="7"/>
  <c r="B259" i="7"/>
  <c r="U259" i="7" s="1"/>
  <c r="V259" i="7" s="1"/>
  <c r="C259" i="7"/>
  <c r="D259" i="7"/>
  <c r="E259" i="7"/>
  <c r="F259" i="7"/>
  <c r="G259" i="7"/>
  <c r="H259" i="7"/>
  <c r="I259" i="7"/>
  <c r="B260" i="7"/>
  <c r="U260" i="7" s="1"/>
  <c r="V260" i="7" s="1"/>
  <c r="C260" i="7"/>
  <c r="D260" i="7"/>
  <c r="E260" i="7"/>
  <c r="F260" i="7"/>
  <c r="G260" i="7"/>
  <c r="H260" i="7"/>
  <c r="I260" i="7"/>
  <c r="B261" i="7"/>
  <c r="C261" i="7"/>
  <c r="D261" i="7"/>
  <c r="E261" i="7"/>
  <c r="F261" i="7"/>
  <c r="G261" i="7"/>
  <c r="H261" i="7"/>
  <c r="I261" i="7"/>
  <c r="B262" i="7"/>
  <c r="U262" i="7" s="1"/>
  <c r="V262" i="7" s="1"/>
  <c r="C262" i="7"/>
  <c r="D262" i="7"/>
  <c r="E262" i="7"/>
  <c r="F262" i="7"/>
  <c r="G262" i="7"/>
  <c r="H262" i="7"/>
  <c r="I262" i="7"/>
  <c r="B263" i="7"/>
  <c r="U263" i="7" s="1"/>
  <c r="V263" i="7" s="1"/>
  <c r="C263" i="7"/>
  <c r="D263" i="7"/>
  <c r="E263" i="7"/>
  <c r="F263" i="7"/>
  <c r="G263" i="7"/>
  <c r="H263" i="7"/>
  <c r="I263" i="7"/>
  <c r="B264" i="7"/>
  <c r="U264" i="7" s="1"/>
  <c r="V264" i="7" s="1"/>
  <c r="C264" i="7"/>
  <c r="D264" i="7"/>
  <c r="E264" i="7"/>
  <c r="F264" i="7"/>
  <c r="G264" i="7"/>
  <c r="H264" i="7"/>
  <c r="I264" i="7"/>
  <c r="B265" i="7"/>
  <c r="U265" i="7" s="1"/>
  <c r="V265" i="7" s="1"/>
  <c r="C265" i="7"/>
  <c r="D265" i="7"/>
  <c r="E265" i="7"/>
  <c r="F265" i="7"/>
  <c r="G265" i="7"/>
  <c r="H265" i="7"/>
  <c r="I265" i="7"/>
  <c r="B266" i="7"/>
  <c r="U266" i="7" s="1"/>
  <c r="V266" i="7" s="1"/>
  <c r="C266" i="7"/>
  <c r="D266" i="7"/>
  <c r="E266" i="7"/>
  <c r="F266" i="7"/>
  <c r="G266" i="7"/>
  <c r="H266" i="7"/>
  <c r="I266" i="7"/>
  <c r="B267" i="7"/>
  <c r="U267" i="7" s="1"/>
  <c r="V267" i="7" s="1"/>
  <c r="C267" i="7"/>
  <c r="D267" i="7"/>
  <c r="E267" i="7"/>
  <c r="F267" i="7"/>
  <c r="G267" i="7"/>
  <c r="H267" i="7"/>
  <c r="I267" i="7"/>
  <c r="B268" i="7"/>
  <c r="U268" i="7" s="1"/>
  <c r="V268" i="7" s="1"/>
  <c r="C268" i="7"/>
  <c r="D268" i="7"/>
  <c r="E268" i="7"/>
  <c r="F268" i="7"/>
  <c r="G268" i="7"/>
  <c r="H268" i="7"/>
  <c r="I268" i="7"/>
  <c r="B269" i="7"/>
  <c r="U269" i="7" s="1"/>
  <c r="V269" i="7" s="1"/>
  <c r="C269" i="7"/>
  <c r="D269" i="7"/>
  <c r="E269" i="7"/>
  <c r="F269" i="7"/>
  <c r="G269" i="7"/>
  <c r="H269" i="7"/>
  <c r="I269" i="7"/>
  <c r="B270" i="7"/>
  <c r="U270" i="7" s="1"/>
  <c r="V270" i="7" s="1"/>
  <c r="C270" i="7"/>
  <c r="D270" i="7"/>
  <c r="E270" i="7"/>
  <c r="F270" i="7"/>
  <c r="G270" i="7"/>
  <c r="H270" i="7"/>
  <c r="I270" i="7"/>
  <c r="B271" i="7"/>
  <c r="U271" i="7" s="1"/>
  <c r="V271" i="7" s="1"/>
  <c r="C271" i="7"/>
  <c r="D271" i="7"/>
  <c r="E271" i="7"/>
  <c r="F271" i="7"/>
  <c r="G271" i="7"/>
  <c r="H271" i="7"/>
  <c r="I271" i="7"/>
  <c r="B272" i="7"/>
  <c r="C272" i="7"/>
  <c r="D272" i="7"/>
  <c r="E272" i="7"/>
  <c r="F272" i="7"/>
  <c r="G272" i="7"/>
  <c r="H272" i="7"/>
  <c r="I272" i="7"/>
  <c r="B273" i="7"/>
  <c r="U273" i="7" s="1"/>
  <c r="V273" i="7" s="1"/>
  <c r="C273" i="7"/>
  <c r="D273" i="7"/>
  <c r="E273" i="7"/>
  <c r="F273" i="7"/>
  <c r="G273" i="7"/>
  <c r="H273" i="7"/>
  <c r="I273" i="7"/>
  <c r="B274" i="7"/>
  <c r="U274" i="7" s="1"/>
  <c r="V274" i="7" s="1"/>
  <c r="C274" i="7"/>
  <c r="D274" i="7"/>
  <c r="E274" i="7"/>
  <c r="F274" i="7"/>
  <c r="G274" i="7"/>
  <c r="H274" i="7"/>
  <c r="I274" i="7"/>
  <c r="B275" i="7"/>
  <c r="C275" i="7"/>
  <c r="D275" i="7"/>
  <c r="E275" i="7"/>
  <c r="F275" i="7"/>
  <c r="G275" i="7"/>
  <c r="H275" i="7"/>
  <c r="I275" i="7"/>
  <c r="B276" i="7"/>
  <c r="C276" i="7"/>
  <c r="D276" i="7"/>
  <c r="E276" i="7"/>
  <c r="F276" i="7"/>
  <c r="G276" i="7"/>
  <c r="H276" i="7"/>
  <c r="I276" i="7"/>
  <c r="B277" i="7"/>
  <c r="U277" i="7" s="1"/>
  <c r="V277" i="7" s="1"/>
  <c r="C277" i="7"/>
  <c r="D277" i="7"/>
  <c r="E277" i="7"/>
  <c r="F277" i="7"/>
  <c r="G277" i="7"/>
  <c r="H277" i="7"/>
  <c r="I277" i="7"/>
  <c r="B278" i="7"/>
  <c r="U278" i="7" s="1"/>
  <c r="V278" i="7" s="1"/>
  <c r="C278" i="7"/>
  <c r="D278" i="7"/>
  <c r="E278" i="7"/>
  <c r="F278" i="7"/>
  <c r="G278" i="7"/>
  <c r="H278" i="7"/>
  <c r="I278" i="7"/>
  <c r="B279" i="7"/>
  <c r="U279" i="7" s="1"/>
  <c r="V279" i="7" s="1"/>
  <c r="C279" i="7"/>
  <c r="D279" i="7"/>
  <c r="E279" i="7"/>
  <c r="F279" i="7"/>
  <c r="G279" i="7"/>
  <c r="H279" i="7"/>
  <c r="I279" i="7"/>
  <c r="B280" i="7"/>
  <c r="U280" i="7" s="1"/>
  <c r="V280" i="7" s="1"/>
  <c r="C280" i="7"/>
  <c r="D280" i="7"/>
  <c r="E280" i="7"/>
  <c r="F280" i="7"/>
  <c r="G280" i="7"/>
  <c r="H280" i="7"/>
  <c r="I280" i="7"/>
  <c r="B281" i="7"/>
  <c r="U281" i="7" s="1"/>
  <c r="V281" i="7" s="1"/>
  <c r="C281" i="7"/>
  <c r="D281" i="7"/>
  <c r="E281" i="7"/>
  <c r="F281" i="7"/>
  <c r="G281" i="7"/>
  <c r="H281" i="7"/>
  <c r="I281" i="7"/>
  <c r="B282" i="7"/>
  <c r="U282" i="7" s="1"/>
  <c r="V282" i="7" s="1"/>
  <c r="C282" i="7"/>
  <c r="D282" i="7"/>
  <c r="E282" i="7"/>
  <c r="F282" i="7"/>
  <c r="G282" i="7"/>
  <c r="H282" i="7"/>
  <c r="I282" i="7"/>
  <c r="B283" i="7"/>
  <c r="U283" i="7" s="1"/>
  <c r="V283" i="7" s="1"/>
  <c r="C283" i="7"/>
  <c r="D283" i="7"/>
  <c r="E283" i="7"/>
  <c r="F283" i="7"/>
  <c r="G283" i="7"/>
  <c r="H283" i="7"/>
  <c r="I283" i="7"/>
  <c r="B284" i="7"/>
  <c r="U284" i="7" s="1"/>
  <c r="V284" i="7" s="1"/>
  <c r="C284" i="7"/>
  <c r="D284" i="7"/>
  <c r="E284" i="7"/>
  <c r="F284" i="7"/>
  <c r="G284" i="7"/>
  <c r="H284" i="7"/>
  <c r="I284" i="7"/>
  <c r="B285" i="7"/>
  <c r="U285" i="7" s="1"/>
  <c r="V285" i="7" s="1"/>
  <c r="C285" i="7"/>
  <c r="D285" i="7"/>
  <c r="E285" i="7"/>
  <c r="F285" i="7"/>
  <c r="G285" i="7"/>
  <c r="H285" i="7"/>
  <c r="I285" i="7"/>
  <c r="B286" i="7"/>
  <c r="U286" i="7" s="1"/>
  <c r="V286" i="7" s="1"/>
  <c r="C286" i="7"/>
  <c r="D286" i="7"/>
  <c r="E286" i="7"/>
  <c r="F286" i="7"/>
  <c r="G286" i="7"/>
  <c r="H286" i="7"/>
  <c r="I286" i="7"/>
  <c r="B287" i="7"/>
  <c r="C287" i="7"/>
  <c r="D287" i="7"/>
  <c r="E287" i="7"/>
  <c r="F287" i="7"/>
  <c r="G287" i="7"/>
  <c r="H287" i="7"/>
  <c r="I287" i="7"/>
  <c r="B288" i="7"/>
  <c r="U288" i="7" s="1"/>
  <c r="V288" i="7" s="1"/>
  <c r="C288" i="7"/>
  <c r="D288" i="7"/>
  <c r="E288" i="7"/>
  <c r="F288" i="7"/>
  <c r="G288" i="7"/>
  <c r="H288" i="7"/>
  <c r="I288" i="7"/>
  <c r="B289" i="7"/>
  <c r="U289" i="7" s="1"/>
  <c r="V289" i="7" s="1"/>
  <c r="C289" i="7"/>
  <c r="D289" i="7"/>
  <c r="E289" i="7"/>
  <c r="F289" i="7"/>
  <c r="G289" i="7"/>
  <c r="H289" i="7"/>
  <c r="I289" i="7"/>
  <c r="B290" i="7"/>
  <c r="U290" i="7" s="1"/>
  <c r="V290" i="7" s="1"/>
  <c r="C290" i="7"/>
  <c r="D290" i="7"/>
  <c r="E290" i="7"/>
  <c r="F290" i="7"/>
  <c r="G290" i="7"/>
  <c r="H290" i="7"/>
  <c r="I290" i="7"/>
  <c r="B291" i="7"/>
  <c r="U291" i="7" s="1"/>
  <c r="V291" i="7" s="1"/>
  <c r="C291" i="7"/>
  <c r="D291" i="7"/>
  <c r="E291" i="7"/>
  <c r="F291" i="7"/>
  <c r="G291" i="7"/>
  <c r="H291" i="7"/>
  <c r="I291" i="7"/>
  <c r="B292" i="7"/>
  <c r="U292" i="7" s="1"/>
  <c r="V292" i="7" s="1"/>
  <c r="C292" i="7"/>
  <c r="D292" i="7"/>
  <c r="E292" i="7"/>
  <c r="F292" i="7"/>
  <c r="G292" i="7"/>
  <c r="H292" i="7"/>
  <c r="I292" i="7"/>
  <c r="B293" i="7"/>
  <c r="U293" i="7" s="1"/>
  <c r="V293" i="7" s="1"/>
  <c r="C293" i="7"/>
  <c r="D293" i="7"/>
  <c r="E293" i="7"/>
  <c r="F293" i="7"/>
  <c r="G293" i="7"/>
  <c r="H293" i="7"/>
  <c r="I293" i="7"/>
  <c r="B294" i="7"/>
  <c r="U294" i="7" s="1"/>
  <c r="V294" i="7" s="1"/>
  <c r="C294" i="7"/>
  <c r="D294" i="7"/>
  <c r="E294" i="7"/>
  <c r="F294" i="7"/>
  <c r="G294" i="7"/>
  <c r="H294" i="7"/>
  <c r="I294" i="7"/>
  <c r="B295" i="7"/>
  <c r="U295" i="7" s="1"/>
  <c r="V295" i="7" s="1"/>
  <c r="C295" i="7"/>
  <c r="D295" i="7"/>
  <c r="E295" i="7"/>
  <c r="F295" i="7"/>
  <c r="G295" i="7"/>
  <c r="H295" i="7"/>
  <c r="I295" i="7"/>
  <c r="B296" i="7"/>
  <c r="U296" i="7" s="1"/>
  <c r="V296" i="7" s="1"/>
  <c r="C296" i="7"/>
  <c r="D296" i="7"/>
  <c r="E296" i="7"/>
  <c r="F296" i="7"/>
  <c r="G296" i="7"/>
  <c r="H296" i="7"/>
  <c r="I296" i="7"/>
  <c r="B297" i="7"/>
  <c r="U297" i="7" s="1"/>
  <c r="V297" i="7" s="1"/>
  <c r="C297" i="7"/>
  <c r="D297" i="7"/>
  <c r="E297" i="7"/>
  <c r="F297" i="7"/>
  <c r="G297" i="7"/>
  <c r="H297" i="7"/>
  <c r="I297" i="7"/>
  <c r="B298" i="7"/>
  <c r="U298" i="7" s="1"/>
  <c r="V298" i="7" s="1"/>
  <c r="C298" i="7"/>
  <c r="D298" i="7"/>
  <c r="E298" i="7"/>
  <c r="F298" i="7"/>
  <c r="G298" i="7"/>
  <c r="H298" i="7"/>
  <c r="I298" i="7"/>
  <c r="B299" i="7"/>
  <c r="U299" i="7" s="1"/>
  <c r="V299" i="7" s="1"/>
  <c r="C299" i="7"/>
  <c r="D299" i="7"/>
  <c r="E299" i="7"/>
  <c r="F299" i="7"/>
  <c r="G299" i="7"/>
  <c r="H299" i="7"/>
  <c r="I299" i="7"/>
  <c r="B300" i="7"/>
  <c r="U300" i="7" s="1"/>
  <c r="V300" i="7" s="1"/>
  <c r="C300" i="7"/>
  <c r="D300" i="7"/>
  <c r="E300" i="7"/>
  <c r="F300" i="7"/>
  <c r="G300" i="7"/>
  <c r="H300" i="7"/>
  <c r="I300" i="7"/>
  <c r="B301" i="7"/>
  <c r="C301" i="7"/>
  <c r="D301" i="7"/>
  <c r="E301" i="7"/>
  <c r="F301" i="7"/>
  <c r="G301" i="7"/>
  <c r="H301" i="7"/>
  <c r="I301" i="7"/>
  <c r="B302" i="7"/>
  <c r="U302" i="7" s="1"/>
  <c r="V302" i="7" s="1"/>
  <c r="C302" i="7"/>
  <c r="D302" i="7"/>
  <c r="E302" i="7"/>
  <c r="F302" i="7"/>
  <c r="G302" i="7"/>
  <c r="H302" i="7"/>
  <c r="I302" i="7"/>
  <c r="B303" i="7"/>
  <c r="U303" i="7" s="1"/>
  <c r="V303" i="7" s="1"/>
  <c r="C303" i="7"/>
  <c r="D303" i="7"/>
  <c r="E303" i="7"/>
  <c r="F303" i="7"/>
  <c r="G303" i="7"/>
  <c r="H303" i="7"/>
  <c r="I303" i="7"/>
  <c r="B304" i="7"/>
  <c r="U304" i="7" s="1"/>
  <c r="V304" i="7" s="1"/>
  <c r="C304" i="7"/>
  <c r="D304" i="7"/>
  <c r="E304" i="7"/>
  <c r="F304" i="7"/>
  <c r="G304" i="7"/>
  <c r="H304" i="7"/>
  <c r="I304" i="7"/>
  <c r="B305" i="7"/>
  <c r="U305" i="7" s="1"/>
  <c r="V305" i="7" s="1"/>
  <c r="C305" i="7"/>
  <c r="D305" i="7"/>
  <c r="E305" i="7"/>
  <c r="F305" i="7"/>
  <c r="G305" i="7"/>
  <c r="H305" i="7"/>
  <c r="I305" i="7"/>
  <c r="B306" i="7"/>
  <c r="U306" i="7" s="1"/>
  <c r="V306" i="7" s="1"/>
  <c r="C306" i="7"/>
  <c r="D306" i="7"/>
  <c r="E306" i="7"/>
  <c r="F306" i="7"/>
  <c r="G306" i="7"/>
  <c r="H306" i="7"/>
  <c r="I306" i="7"/>
  <c r="B307" i="7"/>
  <c r="C307" i="7"/>
  <c r="D307" i="7"/>
  <c r="E307" i="7"/>
  <c r="F307" i="7"/>
  <c r="G307" i="7"/>
  <c r="H307" i="7"/>
  <c r="I307" i="7"/>
  <c r="B308" i="7"/>
  <c r="C308" i="7"/>
  <c r="D308" i="7"/>
  <c r="E308" i="7"/>
  <c r="F308" i="7"/>
  <c r="G308" i="7"/>
  <c r="H308" i="7"/>
  <c r="I308" i="7"/>
  <c r="B309" i="7"/>
  <c r="U309" i="7" s="1"/>
  <c r="V309" i="7" s="1"/>
  <c r="C309" i="7"/>
  <c r="D309" i="7"/>
  <c r="E309" i="7"/>
  <c r="F309" i="7"/>
  <c r="G309" i="7"/>
  <c r="H309" i="7"/>
  <c r="I309" i="7"/>
  <c r="B310" i="7"/>
  <c r="U310" i="7" s="1"/>
  <c r="V310" i="7" s="1"/>
  <c r="C310" i="7"/>
  <c r="D310" i="7"/>
  <c r="E310" i="7"/>
  <c r="F310" i="7"/>
  <c r="G310" i="7"/>
  <c r="H310" i="7"/>
  <c r="I310" i="7"/>
  <c r="B311" i="7"/>
  <c r="C311" i="7"/>
  <c r="D311" i="7"/>
  <c r="E311" i="7"/>
  <c r="F311" i="7"/>
  <c r="G311" i="7"/>
  <c r="H311" i="7"/>
  <c r="I311" i="7"/>
  <c r="B312" i="7"/>
  <c r="U312" i="7" s="1"/>
  <c r="V312" i="7" s="1"/>
  <c r="C312" i="7"/>
  <c r="D312" i="7"/>
  <c r="E312" i="7"/>
  <c r="F312" i="7"/>
  <c r="G312" i="7"/>
  <c r="H312" i="7"/>
  <c r="I312" i="7"/>
  <c r="B313" i="7"/>
  <c r="U313" i="7" s="1"/>
  <c r="V313" i="7" s="1"/>
  <c r="C313" i="7"/>
  <c r="D313" i="7"/>
  <c r="E313" i="7"/>
  <c r="F313" i="7"/>
  <c r="G313" i="7"/>
  <c r="H313" i="7"/>
  <c r="I313" i="7"/>
  <c r="B314" i="7"/>
  <c r="U314" i="7" s="1"/>
  <c r="V314" i="7" s="1"/>
  <c r="C314" i="7"/>
  <c r="D314" i="7"/>
  <c r="E314" i="7"/>
  <c r="F314" i="7"/>
  <c r="G314" i="7"/>
  <c r="H314" i="7"/>
  <c r="I314" i="7"/>
  <c r="B315" i="7"/>
  <c r="U315" i="7" s="1"/>
  <c r="V315" i="7" s="1"/>
  <c r="C315" i="7"/>
  <c r="D315" i="7"/>
  <c r="E315" i="7"/>
  <c r="F315" i="7"/>
  <c r="G315" i="7"/>
  <c r="H315" i="7"/>
  <c r="I315" i="7"/>
  <c r="B316" i="7"/>
  <c r="C316" i="7"/>
  <c r="D316" i="7"/>
  <c r="E316" i="7"/>
  <c r="F316" i="7"/>
  <c r="G316" i="7"/>
  <c r="H316" i="7"/>
  <c r="I316" i="7"/>
  <c r="B317" i="7"/>
  <c r="C317" i="7"/>
  <c r="D317" i="7"/>
  <c r="E317" i="7"/>
  <c r="F317" i="7"/>
  <c r="G317" i="7"/>
  <c r="H317" i="7"/>
  <c r="I317" i="7"/>
  <c r="B318" i="7"/>
  <c r="U318" i="7" s="1"/>
  <c r="V318" i="7" s="1"/>
  <c r="C318" i="7"/>
  <c r="D318" i="7"/>
  <c r="E318" i="7"/>
  <c r="F318" i="7"/>
  <c r="G318" i="7"/>
  <c r="H318" i="7"/>
  <c r="I318" i="7"/>
  <c r="B319" i="7"/>
  <c r="U319" i="7" s="1"/>
  <c r="V319" i="7" s="1"/>
  <c r="C319" i="7"/>
  <c r="D319" i="7"/>
  <c r="E319" i="7"/>
  <c r="F319" i="7"/>
  <c r="G319" i="7"/>
  <c r="H319" i="7"/>
  <c r="I319" i="7"/>
  <c r="B320" i="7"/>
  <c r="C320" i="7"/>
  <c r="D320" i="7"/>
  <c r="E320" i="7"/>
  <c r="F320" i="7"/>
  <c r="G320" i="7"/>
  <c r="H320" i="7"/>
  <c r="I320" i="7"/>
  <c r="B321" i="7"/>
  <c r="C321" i="7"/>
  <c r="D321" i="7"/>
  <c r="E321" i="7"/>
  <c r="F321" i="7"/>
  <c r="G321" i="7"/>
  <c r="H321" i="7"/>
  <c r="I321" i="7"/>
  <c r="B322" i="7"/>
  <c r="U322" i="7" s="1"/>
  <c r="V322" i="7" s="1"/>
  <c r="C322" i="7"/>
  <c r="D322" i="7"/>
  <c r="E322" i="7"/>
  <c r="F322" i="7"/>
  <c r="G322" i="7"/>
  <c r="H322" i="7"/>
  <c r="I322" i="7"/>
  <c r="B323" i="7"/>
  <c r="C323" i="7"/>
  <c r="D323" i="7"/>
  <c r="E323" i="7"/>
  <c r="F323" i="7"/>
  <c r="G323" i="7"/>
  <c r="H323" i="7"/>
  <c r="I323" i="7"/>
  <c r="B324" i="7"/>
  <c r="U324" i="7" s="1"/>
  <c r="V324" i="7" s="1"/>
  <c r="C324" i="7"/>
  <c r="D324" i="7"/>
  <c r="E324" i="7"/>
  <c r="F324" i="7"/>
  <c r="G324" i="7"/>
  <c r="H324" i="7"/>
  <c r="I324" i="7"/>
  <c r="B325" i="7"/>
  <c r="U325" i="7" s="1"/>
  <c r="V325" i="7" s="1"/>
  <c r="C325" i="7"/>
  <c r="D325" i="7"/>
  <c r="E325" i="7"/>
  <c r="F325" i="7"/>
  <c r="G325" i="7"/>
  <c r="H325" i="7"/>
  <c r="I325" i="7"/>
  <c r="B326" i="7"/>
  <c r="U326" i="7" s="1"/>
  <c r="V326" i="7" s="1"/>
  <c r="C326" i="7"/>
  <c r="D326" i="7"/>
  <c r="E326" i="7"/>
  <c r="F326" i="7"/>
  <c r="G326" i="7"/>
  <c r="H326" i="7"/>
  <c r="I326" i="7"/>
  <c r="B327" i="7"/>
  <c r="U327" i="7" s="1"/>
  <c r="V327" i="7" s="1"/>
  <c r="C327" i="7"/>
  <c r="D327" i="7"/>
  <c r="E327" i="7"/>
  <c r="F327" i="7"/>
  <c r="G327" i="7"/>
  <c r="H327" i="7"/>
  <c r="I327" i="7"/>
  <c r="B328" i="7"/>
  <c r="U328" i="7" s="1"/>
  <c r="V328" i="7" s="1"/>
  <c r="C328" i="7"/>
  <c r="D328" i="7"/>
  <c r="E328" i="7"/>
  <c r="F328" i="7"/>
  <c r="G328" i="7"/>
  <c r="H328" i="7"/>
  <c r="I328" i="7"/>
  <c r="B329" i="7"/>
  <c r="C329" i="7"/>
  <c r="D329" i="7"/>
  <c r="E329" i="7"/>
  <c r="F329" i="7"/>
  <c r="G329" i="7"/>
  <c r="H329" i="7"/>
  <c r="I329" i="7"/>
  <c r="B330" i="7"/>
  <c r="U330" i="7" s="1"/>
  <c r="V330" i="7" s="1"/>
  <c r="C330" i="7"/>
  <c r="D330" i="7"/>
  <c r="E330" i="7"/>
  <c r="F330" i="7"/>
  <c r="G330" i="7"/>
  <c r="H330" i="7"/>
  <c r="I330" i="7"/>
  <c r="B331" i="7"/>
  <c r="U331" i="7" s="1"/>
  <c r="V331" i="7" s="1"/>
  <c r="C331" i="7"/>
  <c r="D331" i="7"/>
  <c r="E331" i="7"/>
  <c r="F331" i="7"/>
  <c r="G331" i="7"/>
  <c r="H331" i="7"/>
  <c r="I331" i="7"/>
  <c r="B332" i="7"/>
  <c r="U332" i="7" s="1"/>
  <c r="V332" i="7" s="1"/>
  <c r="C332" i="7"/>
  <c r="D332" i="7"/>
  <c r="E332" i="7"/>
  <c r="F332" i="7"/>
  <c r="G332" i="7"/>
  <c r="H332" i="7"/>
  <c r="I332" i="7"/>
  <c r="B333" i="7"/>
  <c r="U333" i="7" s="1"/>
  <c r="V333" i="7" s="1"/>
  <c r="C333" i="7"/>
  <c r="D333" i="7"/>
  <c r="E333" i="7"/>
  <c r="F333" i="7"/>
  <c r="G333" i="7"/>
  <c r="H333" i="7"/>
  <c r="I333" i="7"/>
  <c r="B334" i="7"/>
  <c r="U334" i="7" s="1"/>
  <c r="V334" i="7" s="1"/>
  <c r="C334" i="7"/>
  <c r="D334" i="7"/>
  <c r="E334" i="7"/>
  <c r="F334" i="7"/>
  <c r="G334" i="7"/>
  <c r="H334" i="7"/>
  <c r="I334" i="7"/>
  <c r="B335" i="7"/>
  <c r="U335" i="7" s="1"/>
  <c r="V335" i="7" s="1"/>
  <c r="C335" i="7"/>
  <c r="D335" i="7"/>
  <c r="E335" i="7"/>
  <c r="F335" i="7"/>
  <c r="G335" i="7"/>
  <c r="H335" i="7"/>
  <c r="I335" i="7"/>
  <c r="B336" i="7"/>
  <c r="U336" i="7" s="1"/>
  <c r="V336" i="7" s="1"/>
  <c r="C336" i="7"/>
  <c r="D336" i="7"/>
  <c r="E336" i="7"/>
  <c r="F336" i="7"/>
  <c r="G336" i="7"/>
  <c r="H336" i="7"/>
  <c r="I336" i="7"/>
  <c r="B337" i="7"/>
  <c r="U337" i="7" s="1"/>
  <c r="V337" i="7" s="1"/>
  <c r="C337" i="7"/>
  <c r="D337" i="7"/>
  <c r="E337" i="7"/>
  <c r="F337" i="7"/>
  <c r="G337" i="7"/>
  <c r="H337" i="7"/>
  <c r="I337" i="7"/>
  <c r="B338" i="7"/>
  <c r="U338" i="7" s="1"/>
  <c r="V338" i="7" s="1"/>
  <c r="C338" i="7"/>
  <c r="D338" i="7"/>
  <c r="E338" i="7"/>
  <c r="F338" i="7"/>
  <c r="G338" i="7"/>
  <c r="H338" i="7"/>
  <c r="I338" i="7"/>
  <c r="B339" i="7"/>
  <c r="C339" i="7"/>
  <c r="D339" i="7"/>
  <c r="E339" i="7"/>
  <c r="F339" i="7"/>
  <c r="G339" i="7"/>
  <c r="H339" i="7"/>
  <c r="I339" i="7"/>
  <c r="B340" i="7"/>
  <c r="U340" i="7" s="1"/>
  <c r="V340" i="7" s="1"/>
  <c r="C340" i="7"/>
  <c r="D340" i="7"/>
  <c r="E340" i="7"/>
  <c r="F340" i="7"/>
  <c r="G340" i="7"/>
  <c r="H340" i="7"/>
  <c r="I340" i="7"/>
  <c r="B341" i="7"/>
  <c r="U341" i="7" s="1"/>
  <c r="V341" i="7" s="1"/>
  <c r="C341" i="7"/>
  <c r="D341" i="7"/>
  <c r="E341" i="7"/>
  <c r="F341" i="7"/>
  <c r="G341" i="7"/>
  <c r="H341" i="7"/>
  <c r="I341" i="7"/>
  <c r="B342" i="7"/>
  <c r="C342" i="7"/>
  <c r="D342" i="7"/>
  <c r="E342" i="7"/>
  <c r="F342" i="7"/>
  <c r="G342" i="7"/>
  <c r="H342" i="7"/>
  <c r="I342" i="7"/>
  <c r="B343" i="7"/>
  <c r="U343" i="7" s="1"/>
  <c r="V343" i="7" s="1"/>
  <c r="C343" i="7"/>
  <c r="D343" i="7"/>
  <c r="E343" i="7"/>
  <c r="F343" i="7"/>
  <c r="G343" i="7"/>
  <c r="H343" i="7"/>
  <c r="I343" i="7"/>
  <c r="B344" i="7"/>
  <c r="U344" i="7" s="1"/>
  <c r="V344" i="7" s="1"/>
  <c r="C344" i="7"/>
  <c r="D344" i="7"/>
  <c r="E344" i="7"/>
  <c r="F344" i="7"/>
  <c r="G344" i="7"/>
  <c r="H344" i="7"/>
  <c r="I344" i="7"/>
  <c r="B345" i="7"/>
  <c r="U345" i="7" s="1"/>
  <c r="V345" i="7" s="1"/>
  <c r="C345" i="7"/>
  <c r="D345" i="7"/>
  <c r="E345" i="7"/>
  <c r="F345" i="7"/>
  <c r="G345" i="7"/>
  <c r="H345" i="7"/>
  <c r="I345" i="7"/>
  <c r="B346" i="7"/>
  <c r="U346" i="7" s="1"/>
  <c r="V346" i="7" s="1"/>
  <c r="C346" i="7"/>
  <c r="D346" i="7"/>
  <c r="E346" i="7"/>
  <c r="F346" i="7"/>
  <c r="G346" i="7"/>
  <c r="H346" i="7"/>
  <c r="I346" i="7"/>
  <c r="B347" i="7"/>
  <c r="C347" i="7"/>
  <c r="D347" i="7"/>
  <c r="E347" i="7"/>
  <c r="F347" i="7"/>
  <c r="G347" i="7"/>
  <c r="H347" i="7"/>
  <c r="I347" i="7"/>
  <c r="B348" i="7"/>
  <c r="U348" i="7" s="1"/>
  <c r="V348" i="7" s="1"/>
  <c r="C348" i="7"/>
  <c r="D348" i="7"/>
  <c r="E348" i="7"/>
  <c r="F348" i="7"/>
  <c r="G348" i="7"/>
  <c r="H348" i="7"/>
  <c r="I348" i="7"/>
  <c r="B349" i="7"/>
  <c r="U349" i="7" s="1"/>
  <c r="V349" i="7" s="1"/>
  <c r="C349" i="7"/>
  <c r="D349" i="7"/>
  <c r="E349" i="7"/>
  <c r="F349" i="7"/>
  <c r="G349" i="7"/>
  <c r="H349" i="7"/>
  <c r="I349" i="7"/>
  <c r="B350" i="7"/>
  <c r="U350" i="7" s="1"/>
  <c r="V350" i="7" s="1"/>
  <c r="C350" i="7"/>
  <c r="D350" i="7"/>
  <c r="E350" i="7"/>
  <c r="F350" i="7"/>
  <c r="G350" i="7"/>
  <c r="H350" i="7"/>
  <c r="I350" i="7"/>
  <c r="B351" i="7"/>
  <c r="U351" i="7" s="1"/>
  <c r="V351" i="7" s="1"/>
  <c r="C351" i="7"/>
  <c r="D351" i="7"/>
  <c r="E351" i="7"/>
  <c r="F351" i="7"/>
  <c r="G351" i="7"/>
  <c r="H351" i="7"/>
  <c r="I351" i="7"/>
  <c r="B352" i="7"/>
  <c r="U352" i="7" s="1"/>
  <c r="V352" i="7" s="1"/>
  <c r="C352" i="7"/>
  <c r="D352" i="7"/>
  <c r="E352" i="7"/>
  <c r="F352" i="7"/>
  <c r="G352" i="7"/>
  <c r="H352" i="7"/>
  <c r="I352" i="7"/>
  <c r="B353" i="7"/>
  <c r="U353" i="7" s="1"/>
  <c r="V353" i="7" s="1"/>
  <c r="C353" i="7"/>
  <c r="D353" i="7"/>
  <c r="E353" i="7"/>
  <c r="F353" i="7"/>
  <c r="G353" i="7"/>
  <c r="H353" i="7"/>
  <c r="I353" i="7"/>
  <c r="B354" i="7"/>
  <c r="U354" i="7" s="1"/>
  <c r="V354" i="7" s="1"/>
  <c r="C354" i="7"/>
  <c r="D354" i="7"/>
  <c r="E354" i="7"/>
  <c r="F354" i="7"/>
  <c r="G354" i="7"/>
  <c r="H354" i="7"/>
  <c r="I354" i="7"/>
  <c r="B355" i="7"/>
  <c r="U355" i="7" s="1"/>
  <c r="V355" i="7" s="1"/>
  <c r="C355" i="7"/>
  <c r="D355" i="7"/>
  <c r="E355" i="7"/>
  <c r="F355" i="7"/>
  <c r="G355" i="7"/>
  <c r="H355" i="7"/>
  <c r="I355" i="7"/>
  <c r="B356" i="7"/>
  <c r="U356" i="7" s="1"/>
  <c r="V356" i="7" s="1"/>
  <c r="C356" i="7"/>
  <c r="D356" i="7"/>
  <c r="E356" i="7"/>
  <c r="F356" i="7"/>
  <c r="G356" i="7"/>
  <c r="H356" i="7"/>
  <c r="I356" i="7"/>
  <c r="B357" i="7"/>
  <c r="U357" i="7" s="1"/>
  <c r="V357" i="7" s="1"/>
  <c r="C357" i="7"/>
  <c r="D357" i="7"/>
  <c r="E357" i="7"/>
  <c r="F357" i="7"/>
  <c r="G357" i="7"/>
  <c r="H357" i="7"/>
  <c r="I357" i="7"/>
  <c r="B358" i="7"/>
  <c r="U358" i="7" s="1"/>
  <c r="V358" i="7" s="1"/>
  <c r="C358" i="7"/>
  <c r="D358" i="7"/>
  <c r="E358" i="7"/>
  <c r="F358" i="7"/>
  <c r="G358" i="7"/>
  <c r="H358" i="7"/>
  <c r="I358" i="7"/>
  <c r="B359" i="7"/>
  <c r="U359" i="7" s="1"/>
  <c r="V359" i="7" s="1"/>
  <c r="C359" i="7"/>
  <c r="D359" i="7"/>
  <c r="E359" i="7"/>
  <c r="F359" i="7"/>
  <c r="G359" i="7"/>
  <c r="H359" i="7"/>
  <c r="I359" i="7"/>
  <c r="B360" i="7"/>
  <c r="U360" i="7" s="1"/>
  <c r="V360" i="7" s="1"/>
  <c r="C360" i="7"/>
  <c r="D360" i="7"/>
  <c r="E360" i="7"/>
  <c r="F360" i="7"/>
  <c r="G360" i="7"/>
  <c r="H360" i="7"/>
  <c r="I360" i="7"/>
  <c r="B361" i="7"/>
  <c r="C361" i="7"/>
  <c r="D361" i="7"/>
  <c r="E361" i="7"/>
  <c r="F361" i="7"/>
  <c r="G361" i="7"/>
  <c r="H361" i="7"/>
  <c r="I361" i="7"/>
  <c r="B362" i="7"/>
  <c r="U362" i="7" s="1"/>
  <c r="V362" i="7" s="1"/>
  <c r="C362" i="7"/>
  <c r="D362" i="7"/>
  <c r="E362" i="7"/>
  <c r="F362" i="7"/>
  <c r="G362" i="7"/>
  <c r="H362" i="7"/>
  <c r="I362" i="7"/>
  <c r="B363" i="7"/>
  <c r="U363" i="7" s="1"/>
  <c r="V363" i="7" s="1"/>
  <c r="C363" i="7"/>
  <c r="D363" i="7"/>
  <c r="E363" i="7"/>
  <c r="F363" i="7"/>
  <c r="G363" i="7"/>
  <c r="H363" i="7"/>
  <c r="I363" i="7"/>
  <c r="B364" i="7"/>
  <c r="U364" i="7" s="1"/>
  <c r="V364" i="7" s="1"/>
  <c r="C364" i="7"/>
  <c r="D364" i="7"/>
  <c r="E364" i="7"/>
  <c r="F364" i="7"/>
  <c r="G364" i="7"/>
  <c r="H364" i="7"/>
  <c r="I364" i="7"/>
  <c r="B365" i="7"/>
  <c r="U365" i="7" s="1"/>
  <c r="V365" i="7" s="1"/>
  <c r="C365" i="7"/>
  <c r="D365" i="7"/>
  <c r="E365" i="7"/>
  <c r="F365" i="7"/>
  <c r="G365" i="7"/>
  <c r="H365" i="7"/>
  <c r="I365" i="7"/>
  <c r="B366" i="7"/>
  <c r="C366" i="7"/>
  <c r="D366" i="7"/>
  <c r="E366" i="7"/>
  <c r="F366" i="7"/>
  <c r="G366" i="7"/>
  <c r="H366" i="7"/>
  <c r="I366" i="7"/>
  <c r="B367" i="7"/>
  <c r="U367" i="7" s="1"/>
  <c r="V367" i="7" s="1"/>
  <c r="C367" i="7"/>
  <c r="D367" i="7"/>
  <c r="E367" i="7"/>
  <c r="F367" i="7"/>
  <c r="G367" i="7"/>
  <c r="H367" i="7"/>
  <c r="I367" i="7"/>
  <c r="B368" i="7"/>
  <c r="U368" i="7" s="1"/>
  <c r="V368" i="7" s="1"/>
  <c r="C368" i="7"/>
  <c r="D368" i="7"/>
  <c r="E368" i="7"/>
  <c r="F368" i="7"/>
  <c r="G368" i="7"/>
  <c r="H368" i="7"/>
  <c r="I368" i="7"/>
  <c r="B369" i="7"/>
  <c r="U369" i="7" s="1"/>
  <c r="V369" i="7" s="1"/>
  <c r="C369" i="7"/>
  <c r="D369" i="7"/>
  <c r="E369" i="7"/>
  <c r="F369" i="7"/>
  <c r="G369" i="7"/>
  <c r="H369" i="7"/>
  <c r="I369" i="7"/>
  <c r="B370" i="7"/>
  <c r="U370" i="7" s="1"/>
  <c r="V370" i="7" s="1"/>
  <c r="C370" i="7"/>
  <c r="D370" i="7"/>
  <c r="E370" i="7"/>
  <c r="F370" i="7"/>
  <c r="G370" i="7"/>
  <c r="H370" i="7"/>
  <c r="I370" i="7"/>
  <c r="B371" i="7"/>
  <c r="U371" i="7" s="1"/>
  <c r="V371" i="7" s="1"/>
  <c r="C371" i="7"/>
  <c r="D371" i="7"/>
  <c r="E371" i="7"/>
  <c r="F371" i="7"/>
  <c r="G371" i="7"/>
  <c r="H371" i="7"/>
  <c r="I371" i="7"/>
  <c r="B372" i="7"/>
  <c r="U372" i="7" s="1"/>
  <c r="V372" i="7" s="1"/>
  <c r="C372" i="7"/>
  <c r="D372" i="7"/>
  <c r="E372" i="7"/>
  <c r="F372" i="7"/>
  <c r="G372" i="7"/>
  <c r="H372" i="7"/>
  <c r="I372" i="7"/>
  <c r="B373" i="7"/>
  <c r="U373" i="7" s="1"/>
  <c r="V373" i="7" s="1"/>
  <c r="C373" i="7"/>
  <c r="D373" i="7"/>
  <c r="E373" i="7"/>
  <c r="F373" i="7"/>
  <c r="G373" i="7"/>
  <c r="H373" i="7"/>
  <c r="I373" i="7"/>
  <c r="B374" i="7"/>
  <c r="C374" i="7"/>
  <c r="D374" i="7"/>
  <c r="E374" i="7"/>
  <c r="F374" i="7"/>
  <c r="G374" i="7"/>
  <c r="H374" i="7"/>
  <c r="I374" i="7"/>
  <c r="B375" i="7"/>
  <c r="U375" i="7" s="1"/>
  <c r="V375" i="7" s="1"/>
  <c r="C375" i="7"/>
  <c r="D375" i="7"/>
  <c r="E375" i="7"/>
  <c r="F375" i="7"/>
  <c r="G375" i="7"/>
  <c r="H375" i="7"/>
  <c r="I375" i="7"/>
  <c r="B376" i="7"/>
  <c r="U376" i="7" s="1"/>
  <c r="V376" i="7" s="1"/>
  <c r="C376" i="7"/>
  <c r="D376" i="7"/>
  <c r="E376" i="7"/>
  <c r="F376" i="7"/>
  <c r="G376" i="7"/>
  <c r="H376" i="7"/>
  <c r="I376" i="7"/>
  <c r="B377" i="7"/>
  <c r="U377" i="7" s="1"/>
  <c r="V377" i="7" s="1"/>
  <c r="C377" i="7"/>
  <c r="D377" i="7"/>
  <c r="E377" i="7"/>
  <c r="F377" i="7"/>
  <c r="G377" i="7"/>
  <c r="H377" i="7"/>
  <c r="I377" i="7"/>
  <c r="B378" i="7"/>
  <c r="U378" i="7" s="1"/>
  <c r="V378" i="7" s="1"/>
  <c r="C378" i="7"/>
  <c r="D378" i="7"/>
  <c r="E378" i="7"/>
  <c r="F378" i="7"/>
  <c r="G378" i="7"/>
  <c r="H378" i="7"/>
  <c r="I378" i="7"/>
  <c r="B379" i="7"/>
  <c r="U379" i="7" s="1"/>
  <c r="V379" i="7" s="1"/>
  <c r="C379" i="7"/>
  <c r="D379" i="7"/>
  <c r="E379" i="7"/>
  <c r="F379" i="7"/>
  <c r="G379" i="7"/>
  <c r="H379" i="7"/>
  <c r="I379" i="7"/>
  <c r="B380" i="7"/>
  <c r="U380" i="7" s="1"/>
  <c r="V380" i="7" s="1"/>
  <c r="C380" i="7"/>
  <c r="D380" i="7"/>
  <c r="E380" i="7"/>
  <c r="F380" i="7"/>
  <c r="G380" i="7"/>
  <c r="H380" i="7"/>
  <c r="I380" i="7"/>
  <c r="B381" i="7"/>
  <c r="C381" i="7"/>
  <c r="D381" i="7"/>
  <c r="E381" i="7"/>
  <c r="F381" i="7"/>
  <c r="G381" i="7"/>
  <c r="H381" i="7"/>
  <c r="I381" i="7"/>
  <c r="B382" i="7"/>
  <c r="U382" i="7" s="1"/>
  <c r="V382" i="7" s="1"/>
  <c r="C382" i="7"/>
  <c r="D382" i="7"/>
  <c r="E382" i="7"/>
  <c r="F382" i="7"/>
  <c r="G382" i="7"/>
  <c r="H382" i="7"/>
  <c r="I382" i="7"/>
  <c r="B383" i="7"/>
  <c r="U383" i="7" s="1"/>
  <c r="V383" i="7" s="1"/>
  <c r="C383" i="7"/>
  <c r="D383" i="7"/>
  <c r="E383" i="7"/>
  <c r="F383" i="7"/>
  <c r="G383" i="7"/>
  <c r="H383" i="7"/>
  <c r="I383" i="7"/>
  <c r="B384" i="7"/>
  <c r="U384" i="7" s="1"/>
  <c r="V384" i="7" s="1"/>
  <c r="C384" i="7"/>
  <c r="D384" i="7"/>
  <c r="E384" i="7"/>
  <c r="F384" i="7"/>
  <c r="G384" i="7"/>
  <c r="H384" i="7"/>
  <c r="I384" i="7"/>
  <c r="B385" i="7"/>
  <c r="U385" i="7" s="1"/>
  <c r="V385" i="7" s="1"/>
  <c r="C385" i="7"/>
  <c r="D385" i="7"/>
  <c r="E385" i="7"/>
  <c r="F385" i="7"/>
  <c r="G385" i="7"/>
  <c r="H385" i="7"/>
  <c r="I385" i="7"/>
  <c r="B386" i="7"/>
  <c r="C386" i="7"/>
  <c r="D386" i="7"/>
  <c r="E386" i="7"/>
  <c r="F386" i="7"/>
  <c r="G386" i="7"/>
  <c r="H386" i="7"/>
  <c r="I386" i="7"/>
  <c r="B387" i="7"/>
  <c r="C387" i="7"/>
  <c r="D387" i="7"/>
  <c r="E387" i="7"/>
  <c r="F387" i="7"/>
  <c r="G387" i="7"/>
  <c r="H387" i="7"/>
  <c r="I387" i="7"/>
  <c r="B388" i="7"/>
  <c r="U388" i="7" s="1"/>
  <c r="V388" i="7" s="1"/>
  <c r="C388" i="7"/>
  <c r="D388" i="7"/>
  <c r="E388" i="7"/>
  <c r="F388" i="7"/>
  <c r="G388" i="7"/>
  <c r="H388" i="7"/>
  <c r="I388" i="7"/>
  <c r="B389" i="7"/>
  <c r="U389" i="7" s="1"/>
  <c r="V389" i="7" s="1"/>
  <c r="C389" i="7"/>
  <c r="D389" i="7"/>
  <c r="E389" i="7"/>
  <c r="F389" i="7"/>
  <c r="G389" i="7"/>
  <c r="H389" i="7"/>
  <c r="I389" i="7"/>
  <c r="B390" i="7"/>
  <c r="U390" i="7" s="1"/>
  <c r="V390" i="7" s="1"/>
  <c r="C390" i="7"/>
  <c r="D390" i="7"/>
  <c r="E390" i="7"/>
  <c r="F390" i="7"/>
  <c r="G390" i="7"/>
  <c r="H390" i="7"/>
  <c r="I390" i="7"/>
  <c r="B391" i="7"/>
  <c r="U391" i="7" s="1"/>
  <c r="V391" i="7" s="1"/>
  <c r="C391" i="7"/>
  <c r="D391" i="7"/>
  <c r="E391" i="7"/>
  <c r="F391" i="7"/>
  <c r="G391" i="7"/>
  <c r="H391" i="7"/>
  <c r="I391" i="7"/>
  <c r="B392" i="7"/>
  <c r="U392" i="7" s="1"/>
  <c r="V392" i="7" s="1"/>
  <c r="C392" i="7"/>
  <c r="D392" i="7"/>
  <c r="E392" i="7"/>
  <c r="F392" i="7"/>
  <c r="G392" i="7"/>
  <c r="H392" i="7"/>
  <c r="I392" i="7"/>
  <c r="B393" i="7"/>
  <c r="U393" i="7" s="1"/>
  <c r="V393" i="7" s="1"/>
  <c r="C393" i="7"/>
  <c r="D393" i="7"/>
  <c r="E393" i="7"/>
  <c r="F393" i="7"/>
  <c r="G393" i="7"/>
  <c r="H393" i="7"/>
  <c r="I393" i="7"/>
  <c r="B394" i="7"/>
  <c r="U394" i="7" s="1"/>
  <c r="V394" i="7" s="1"/>
  <c r="C394" i="7"/>
  <c r="D394" i="7"/>
  <c r="E394" i="7"/>
  <c r="F394" i="7"/>
  <c r="G394" i="7"/>
  <c r="H394" i="7"/>
  <c r="I394" i="7"/>
  <c r="B395" i="7"/>
  <c r="U395" i="7" s="1"/>
  <c r="V395" i="7" s="1"/>
  <c r="C395" i="7"/>
  <c r="D395" i="7"/>
  <c r="E395" i="7"/>
  <c r="F395" i="7"/>
  <c r="G395" i="7"/>
  <c r="H395" i="7"/>
  <c r="I395" i="7"/>
  <c r="B396" i="7"/>
  <c r="U396" i="7" s="1"/>
  <c r="V396" i="7" s="1"/>
  <c r="C396" i="7"/>
  <c r="D396" i="7"/>
  <c r="E396" i="7"/>
  <c r="F396" i="7"/>
  <c r="G396" i="7"/>
  <c r="H396" i="7"/>
  <c r="I396" i="7"/>
  <c r="B397" i="7"/>
  <c r="U397" i="7" s="1"/>
  <c r="V397" i="7" s="1"/>
  <c r="C397" i="7"/>
  <c r="D397" i="7"/>
  <c r="E397" i="7"/>
  <c r="F397" i="7"/>
  <c r="G397" i="7"/>
  <c r="H397" i="7"/>
  <c r="I397" i="7"/>
  <c r="B398" i="7"/>
  <c r="U398" i="7" s="1"/>
  <c r="V398" i="7" s="1"/>
  <c r="C398" i="7"/>
  <c r="D398" i="7"/>
  <c r="E398" i="7"/>
  <c r="F398" i="7"/>
  <c r="G398" i="7"/>
  <c r="H398" i="7"/>
  <c r="I398" i="7"/>
  <c r="B399" i="7"/>
  <c r="U399" i="7" s="1"/>
  <c r="V399" i="7" s="1"/>
  <c r="C399" i="7"/>
  <c r="D399" i="7"/>
  <c r="E399" i="7"/>
  <c r="F399" i="7"/>
  <c r="G399" i="7"/>
  <c r="H399" i="7"/>
  <c r="I399" i="7"/>
  <c r="B400" i="7"/>
  <c r="C400" i="7"/>
  <c r="D400" i="7"/>
  <c r="E400" i="7"/>
  <c r="F400" i="7"/>
  <c r="G400" i="7"/>
  <c r="H400" i="7"/>
  <c r="I400" i="7"/>
  <c r="B401" i="7"/>
  <c r="C401" i="7"/>
  <c r="D401" i="7"/>
  <c r="E401" i="7"/>
  <c r="F401" i="7"/>
  <c r="G401" i="7"/>
  <c r="H401" i="7"/>
  <c r="I401" i="7"/>
  <c r="B402" i="7"/>
  <c r="C402" i="7"/>
  <c r="D402" i="7"/>
  <c r="E402" i="7"/>
  <c r="F402" i="7"/>
  <c r="G402" i="7"/>
  <c r="H402" i="7"/>
  <c r="I402" i="7"/>
  <c r="B403" i="7"/>
  <c r="U403" i="7" s="1"/>
  <c r="V403" i="7" s="1"/>
  <c r="C403" i="7"/>
  <c r="D403" i="7"/>
  <c r="E403" i="7"/>
  <c r="F403" i="7"/>
  <c r="G403" i="7"/>
  <c r="H403" i="7"/>
  <c r="I403" i="7"/>
  <c r="B404" i="7"/>
  <c r="U404" i="7" s="1"/>
  <c r="V404" i="7" s="1"/>
  <c r="C404" i="7"/>
  <c r="D404" i="7"/>
  <c r="E404" i="7"/>
  <c r="F404" i="7"/>
  <c r="G404" i="7"/>
  <c r="H404" i="7"/>
  <c r="I404" i="7"/>
  <c r="B405" i="7"/>
  <c r="C405" i="7"/>
  <c r="D405" i="7"/>
  <c r="E405" i="7"/>
  <c r="F405" i="7"/>
  <c r="G405" i="7"/>
  <c r="H405" i="7"/>
  <c r="I405" i="7"/>
  <c r="B406" i="7"/>
  <c r="U406" i="7" s="1"/>
  <c r="V406" i="7" s="1"/>
  <c r="C406" i="7"/>
  <c r="D406" i="7"/>
  <c r="E406" i="7"/>
  <c r="F406" i="7"/>
  <c r="G406" i="7"/>
  <c r="H406" i="7"/>
  <c r="I406" i="7"/>
  <c r="B407" i="7"/>
  <c r="U407" i="7" s="1"/>
  <c r="V407" i="7" s="1"/>
  <c r="C407" i="7"/>
  <c r="D407" i="7"/>
  <c r="E407" i="7"/>
  <c r="F407" i="7"/>
  <c r="G407" i="7"/>
  <c r="H407" i="7"/>
  <c r="I407" i="7"/>
  <c r="B408" i="7"/>
  <c r="U408" i="7" s="1"/>
  <c r="V408" i="7" s="1"/>
  <c r="C408" i="7"/>
  <c r="D408" i="7"/>
  <c r="E408" i="7"/>
  <c r="F408" i="7"/>
  <c r="G408" i="7"/>
  <c r="H408" i="7"/>
  <c r="I408" i="7"/>
  <c r="B409" i="7"/>
  <c r="U409" i="7" s="1"/>
  <c r="V409" i="7" s="1"/>
  <c r="C409" i="7"/>
  <c r="D409" i="7"/>
  <c r="E409" i="7"/>
  <c r="F409" i="7"/>
  <c r="G409" i="7"/>
  <c r="H409" i="7"/>
  <c r="I409" i="7"/>
  <c r="B410" i="7"/>
  <c r="U410" i="7" s="1"/>
  <c r="V410" i="7" s="1"/>
  <c r="C410" i="7"/>
  <c r="D410" i="7"/>
  <c r="E410" i="7"/>
  <c r="F410" i="7"/>
  <c r="G410" i="7"/>
  <c r="H410" i="7"/>
  <c r="I410" i="7"/>
  <c r="B411" i="7"/>
  <c r="C411" i="7"/>
  <c r="D411" i="7"/>
  <c r="E411" i="7"/>
  <c r="F411" i="7"/>
  <c r="G411" i="7"/>
  <c r="H411" i="7"/>
  <c r="I411" i="7"/>
  <c r="B412" i="7"/>
  <c r="C412" i="7"/>
  <c r="D412" i="7"/>
  <c r="E412" i="7"/>
  <c r="F412" i="7"/>
  <c r="G412" i="7"/>
  <c r="H412" i="7"/>
  <c r="I412" i="7"/>
  <c r="B413" i="7"/>
  <c r="C413" i="7"/>
  <c r="D413" i="7"/>
  <c r="E413" i="7"/>
  <c r="F413" i="7"/>
  <c r="G413" i="7"/>
  <c r="H413" i="7"/>
  <c r="I413" i="7"/>
  <c r="B414" i="7"/>
  <c r="U414" i="7" s="1"/>
  <c r="V414" i="7" s="1"/>
  <c r="C414" i="7"/>
  <c r="D414" i="7"/>
  <c r="E414" i="7"/>
  <c r="F414" i="7"/>
  <c r="G414" i="7"/>
  <c r="H414" i="7"/>
  <c r="I414" i="7"/>
  <c r="B415" i="7"/>
  <c r="U415" i="7" s="1"/>
  <c r="V415" i="7" s="1"/>
  <c r="C415" i="7"/>
  <c r="D415" i="7"/>
  <c r="E415" i="7"/>
  <c r="F415" i="7"/>
  <c r="G415" i="7"/>
  <c r="H415" i="7"/>
  <c r="I415" i="7"/>
  <c r="B416" i="7"/>
  <c r="C416" i="7"/>
  <c r="D416" i="7"/>
  <c r="E416" i="7"/>
  <c r="F416" i="7"/>
  <c r="G416" i="7"/>
  <c r="H416" i="7"/>
  <c r="I416" i="7"/>
  <c r="B417" i="7"/>
  <c r="U417" i="7" s="1"/>
  <c r="V417" i="7" s="1"/>
  <c r="C417" i="7"/>
  <c r="D417" i="7"/>
  <c r="E417" i="7"/>
  <c r="F417" i="7"/>
  <c r="G417" i="7"/>
  <c r="H417" i="7"/>
  <c r="I417" i="7"/>
  <c r="B418" i="7"/>
  <c r="U418" i="7" s="1"/>
  <c r="V418" i="7" s="1"/>
  <c r="C418" i="7"/>
  <c r="D418" i="7"/>
  <c r="E418" i="7"/>
  <c r="F418" i="7"/>
  <c r="G418" i="7"/>
  <c r="H418" i="7"/>
  <c r="I418" i="7"/>
  <c r="B419" i="7"/>
  <c r="U419" i="7" s="1"/>
  <c r="V419" i="7" s="1"/>
  <c r="C419" i="7"/>
  <c r="D419" i="7"/>
  <c r="E419" i="7"/>
  <c r="F419" i="7"/>
  <c r="G419" i="7"/>
  <c r="H419" i="7"/>
  <c r="I419" i="7"/>
  <c r="B420" i="7"/>
  <c r="U420" i="7" s="1"/>
  <c r="V420" i="7" s="1"/>
  <c r="C420" i="7"/>
  <c r="D420" i="7"/>
  <c r="E420" i="7"/>
  <c r="F420" i="7"/>
  <c r="G420" i="7"/>
  <c r="H420" i="7"/>
  <c r="I420" i="7"/>
  <c r="B421" i="7"/>
  <c r="C421" i="7"/>
  <c r="D421" i="7"/>
  <c r="E421" i="7"/>
  <c r="F421" i="7"/>
  <c r="G421" i="7"/>
  <c r="H421" i="7"/>
  <c r="I421" i="7"/>
  <c r="B422" i="7"/>
  <c r="U422" i="7" s="1"/>
  <c r="V422" i="7" s="1"/>
  <c r="C422" i="7"/>
  <c r="D422" i="7"/>
  <c r="E422" i="7"/>
  <c r="F422" i="7"/>
  <c r="G422" i="7"/>
  <c r="H422" i="7"/>
  <c r="I422" i="7"/>
  <c r="B423" i="7"/>
  <c r="U423" i="7" s="1"/>
  <c r="V423" i="7" s="1"/>
  <c r="C423" i="7"/>
  <c r="D423" i="7"/>
  <c r="E423" i="7"/>
  <c r="F423" i="7"/>
  <c r="G423" i="7"/>
  <c r="H423" i="7"/>
  <c r="I423" i="7"/>
  <c r="B424" i="7"/>
  <c r="C424" i="7"/>
  <c r="D424" i="7"/>
  <c r="E424" i="7"/>
  <c r="F424" i="7"/>
  <c r="G424" i="7"/>
  <c r="H424" i="7"/>
  <c r="I424" i="7"/>
  <c r="B425" i="7"/>
  <c r="U425" i="7" s="1"/>
  <c r="V425" i="7" s="1"/>
  <c r="C425" i="7"/>
  <c r="D425" i="7"/>
  <c r="E425" i="7"/>
  <c r="F425" i="7"/>
  <c r="G425" i="7"/>
  <c r="H425" i="7"/>
  <c r="I425" i="7"/>
  <c r="B426" i="7"/>
  <c r="C426" i="7"/>
  <c r="D426" i="7"/>
  <c r="E426" i="7"/>
  <c r="F426" i="7"/>
  <c r="G426" i="7"/>
  <c r="H426" i="7"/>
  <c r="I426" i="7"/>
  <c r="B427" i="7"/>
  <c r="U427" i="7" s="1"/>
  <c r="V427" i="7" s="1"/>
  <c r="C427" i="7"/>
  <c r="D427" i="7"/>
  <c r="E427" i="7"/>
  <c r="F427" i="7"/>
  <c r="G427" i="7"/>
  <c r="H427" i="7"/>
  <c r="I427" i="7"/>
  <c r="B428" i="7"/>
  <c r="C428" i="7"/>
  <c r="D428" i="7"/>
  <c r="E428" i="7"/>
  <c r="F428" i="7"/>
  <c r="G428" i="7"/>
  <c r="H428" i="7"/>
  <c r="I428" i="7"/>
  <c r="B429" i="7"/>
  <c r="U429" i="7" s="1"/>
  <c r="V429" i="7" s="1"/>
  <c r="C429" i="7"/>
  <c r="D429" i="7"/>
  <c r="E429" i="7"/>
  <c r="F429" i="7"/>
  <c r="G429" i="7"/>
  <c r="H429" i="7"/>
  <c r="I429" i="7"/>
  <c r="B430" i="7"/>
  <c r="U430" i="7" s="1"/>
  <c r="V430" i="7" s="1"/>
  <c r="C430" i="7"/>
  <c r="D430" i="7"/>
  <c r="E430" i="7"/>
  <c r="F430" i="7"/>
  <c r="G430" i="7"/>
  <c r="H430" i="7"/>
  <c r="I430" i="7"/>
  <c r="B431" i="7"/>
  <c r="C431" i="7"/>
  <c r="D431" i="7"/>
  <c r="E431" i="7"/>
  <c r="F431" i="7"/>
  <c r="G431" i="7"/>
  <c r="H431" i="7"/>
  <c r="I431" i="7"/>
  <c r="B432" i="7"/>
  <c r="U432" i="7" s="1"/>
  <c r="V432" i="7" s="1"/>
  <c r="C432" i="7"/>
  <c r="D432" i="7"/>
  <c r="E432" i="7"/>
  <c r="F432" i="7"/>
  <c r="G432" i="7"/>
  <c r="H432" i="7"/>
  <c r="I432" i="7"/>
  <c r="B433" i="7"/>
  <c r="C433" i="7"/>
  <c r="D433" i="7"/>
  <c r="E433" i="7"/>
  <c r="F433" i="7"/>
  <c r="G433" i="7"/>
  <c r="H433" i="7"/>
  <c r="I433" i="7"/>
  <c r="B434" i="7"/>
  <c r="U434" i="7" s="1"/>
  <c r="V434" i="7" s="1"/>
  <c r="C434" i="7"/>
  <c r="D434" i="7"/>
  <c r="E434" i="7"/>
  <c r="F434" i="7"/>
  <c r="G434" i="7"/>
  <c r="H434" i="7"/>
  <c r="I434" i="7"/>
  <c r="B435" i="7"/>
  <c r="U435" i="7" s="1"/>
  <c r="V435" i="7" s="1"/>
  <c r="C435" i="7"/>
  <c r="D435" i="7"/>
  <c r="E435" i="7"/>
  <c r="F435" i="7"/>
  <c r="G435" i="7"/>
  <c r="H435" i="7"/>
  <c r="I435" i="7"/>
  <c r="B436" i="7"/>
  <c r="U436" i="7" s="1"/>
  <c r="V436" i="7" s="1"/>
  <c r="C436" i="7"/>
  <c r="D436" i="7"/>
  <c r="E436" i="7"/>
  <c r="F436" i="7"/>
  <c r="G436" i="7"/>
  <c r="H436" i="7"/>
  <c r="I436" i="7"/>
  <c r="B437" i="7"/>
  <c r="U437" i="7" s="1"/>
  <c r="V437" i="7" s="1"/>
  <c r="C437" i="7"/>
  <c r="D437" i="7"/>
  <c r="E437" i="7"/>
  <c r="F437" i="7"/>
  <c r="G437" i="7"/>
  <c r="H437" i="7"/>
  <c r="I437" i="7"/>
  <c r="B438" i="7"/>
  <c r="U438" i="7" s="1"/>
  <c r="V438" i="7" s="1"/>
  <c r="C438" i="7"/>
  <c r="D438" i="7"/>
  <c r="E438" i="7"/>
  <c r="F438" i="7"/>
  <c r="G438" i="7"/>
  <c r="H438" i="7"/>
  <c r="I438" i="7"/>
  <c r="B439" i="7"/>
  <c r="U439" i="7" s="1"/>
  <c r="V439" i="7" s="1"/>
  <c r="C439" i="7"/>
  <c r="D439" i="7"/>
  <c r="E439" i="7"/>
  <c r="F439" i="7"/>
  <c r="G439" i="7"/>
  <c r="H439" i="7"/>
  <c r="I439" i="7"/>
  <c r="B440" i="7"/>
  <c r="U440" i="7" s="1"/>
  <c r="V440" i="7" s="1"/>
  <c r="C440" i="7"/>
  <c r="D440" i="7"/>
  <c r="E440" i="7"/>
  <c r="F440" i="7"/>
  <c r="G440" i="7"/>
  <c r="H440" i="7"/>
  <c r="I440" i="7"/>
  <c r="B441" i="7"/>
  <c r="C441" i="7"/>
  <c r="D441" i="7"/>
  <c r="E441" i="7"/>
  <c r="F441" i="7"/>
  <c r="G441" i="7"/>
  <c r="H441" i="7"/>
  <c r="I441" i="7"/>
  <c r="B442" i="7"/>
  <c r="U442" i="7" s="1"/>
  <c r="V442" i="7" s="1"/>
  <c r="C442" i="7"/>
  <c r="D442" i="7"/>
  <c r="E442" i="7"/>
  <c r="F442" i="7"/>
  <c r="G442" i="7"/>
  <c r="H442" i="7"/>
  <c r="I442" i="7"/>
  <c r="B443" i="7"/>
  <c r="C443" i="7"/>
  <c r="D443" i="7"/>
  <c r="E443" i="7"/>
  <c r="F443" i="7"/>
  <c r="G443" i="7"/>
  <c r="H443" i="7"/>
  <c r="I443" i="7"/>
  <c r="B444" i="7"/>
  <c r="U444" i="7" s="1"/>
  <c r="V444" i="7" s="1"/>
  <c r="C444" i="7"/>
  <c r="D444" i="7"/>
  <c r="E444" i="7"/>
  <c r="F444" i="7"/>
  <c r="G444" i="7"/>
  <c r="H444" i="7"/>
  <c r="I444" i="7"/>
  <c r="B445" i="7"/>
  <c r="U445" i="7" s="1"/>
  <c r="V445" i="7" s="1"/>
  <c r="C445" i="7"/>
  <c r="D445" i="7"/>
  <c r="E445" i="7"/>
  <c r="F445" i="7"/>
  <c r="G445" i="7"/>
  <c r="H445" i="7"/>
  <c r="I445" i="7"/>
  <c r="B446" i="7"/>
  <c r="C446" i="7"/>
  <c r="D446" i="7"/>
  <c r="E446" i="7"/>
  <c r="F446" i="7"/>
  <c r="G446" i="7"/>
  <c r="H446" i="7"/>
  <c r="I446" i="7"/>
  <c r="B447" i="7"/>
  <c r="U447" i="7" s="1"/>
  <c r="V447" i="7" s="1"/>
  <c r="C447" i="7"/>
  <c r="D447" i="7"/>
  <c r="E447" i="7"/>
  <c r="F447" i="7"/>
  <c r="G447" i="7"/>
  <c r="H447" i="7"/>
  <c r="I447" i="7"/>
  <c r="B448" i="7"/>
  <c r="U448" i="7" s="1"/>
  <c r="V448" i="7" s="1"/>
  <c r="C448" i="7"/>
  <c r="D448" i="7"/>
  <c r="E448" i="7"/>
  <c r="F448" i="7"/>
  <c r="G448" i="7"/>
  <c r="H448" i="7"/>
  <c r="I448" i="7"/>
  <c r="B449" i="7"/>
  <c r="C449" i="7"/>
  <c r="D449" i="7"/>
  <c r="E449" i="7"/>
  <c r="F449" i="7"/>
  <c r="G449" i="7"/>
  <c r="H449" i="7"/>
  <c r="I449" i="7"/>
  <c r="B450" i="7"/>
  <c r="U450" i="7" s="1"/>
  <c r="V450" i="7" s="1"/>
  <c r="C450" i="7"/>
  <c r="D450" i="7"/>
  <c r="E450" i="7"/>
  <c r="F450" i="7"/>
  <c r="G450" i="7"/>
  <c r="H450" i="7"/>
  <c r="I450" i="7"/>
  <c r="B451" i="7"/>
  <c r="U451" i="7" s="1"/>
  <c r="V451" i="7" s="1"/>
  <c r="C451" i="7"/>
  <c r="D451" i="7"/>
  <c r="E451" i="7"/>
  <c r="F451" i="7"/>
  <c r="G451" i="7"/>
  <c r="H451" i="7"/>
  <c r="I451" i="7"/>
  <c r="B452" i="7"/>
  <c r="U452" i="7" s="1"/>
  <c r="V452" i="7" s="1"/>
  <c r="C452" i="7"/>
  <c r="D452" i="7"/>
  <c r="E452" i="7"/>
  <c r="F452" i="7"/>
  <c r="G452" i="7"/>
  <c r="H452" i="7"/>
  <c r="I452" i="7"/>
  <c r="B453" i="7"/>
  <c r="U453" i="7" s="1"/>
  <c r="V453" i="7" s="1"/>
  <c r="C453" i="7"/>
  <c r="D453" i="7"/>
  <c r="E453" i="7"/>
  <c r="F453" i="7"/>
  <c r="G453" i="7"/>
  <c r="H453" i="7"/>
  <c r="I453" i="7"/>
  <c r="B454" i="7"/>
  <c r="U454" i="7" s="1"/>
  <c r="V454" i="7" s="1"/>
  <c r="C454" i="7"/>
  <c r="D454" i="7"/>
  <c r="E454" i="7"/>
  <c r="F454" i="7"/>
  <c r="G454" i="7"/>
  <c r="H454" i="7"/>
  <c r="I454" i="7"/>
  <c r="B455" i="7"/>
  <c r="U455" i="7" s="1"/>
  <c r="V455" i="7" s="1"/>
  <c r="C455" i="7"/>
  <c r="D455" i="7"/>
  <c r="E455" i="7"/>
  <c r="F455" i="7"/>
  <c r="G455" i="7"/>
  <c r="H455" i="7"/>
  <c r="I455" i="7"/>
  <c r="B456" i="7"/>
  <c r="U456" i="7" s="1"/>
  <c r="V456" i="7" s="1"/>
  <c r="C456" i="7"/>
  <c r="D456" i="7"/>
  <c r="E456" i="7"/>
  <c r="F456" i="7"/>
  <c r="G456" i="7"/>
  <c r="H456" i="7"/>
  <c r="I456" i="7"/>
  <c r="B457" i="7"/>
  <c r="C457" i="7"/>
  <c r="D457" i="7"/>
  <c r="E457" i="7"/>
  <c r="F457" i="7"/>
  <c r="G457" i="7"/>
  <c r="H457" i="7"/>
  <c r="I457" i="7"/>
  <c r="B458" i="7"/>
  <c r="U458" i="7" s="1"/>
  <c r="V458" i="7" s="1"/>
  <c r="C458" i="7"/>
  <c r="D458" i="7"/>
  <c r="E458" i="7"/>
  <c r="F458" i="7"/>
  <c r="G458" i="7"/>
  <c r="H458" i="7"/>
  <c r="I458" i="7"/>
  <c r="B459" i="7"/>
  <c r="U459" i="7" s="1"/>
  <c r="V459" i="7" s="1"/>
  <c r="C459" i="7"/>
  <c r="D459" i="7"/>
  <c r="E459" i="7"/>
  <c r="F459" i="7"/>
  <c r="G459" i="7"/>
  <c r="H459" i="7"/>
  <c r="I459" i="7"/>
  <c r="B460" i="7"/>
  <c r="U460" i="7" s="1"/>
  <c r="V460" i="7" s="1"/>
  <c r="C460" i="7"/>
  <c r="D460" i="7"/>
  <c r="E460" i="7"/>
  <c r="F460" i="7"/>
  <c r="G460" i="7"/>
  <c r="H460" i="7"/>
  <c r="I460" i="7"/>
  <c r="B461" i="7"/>
  <c r="U461" i="7" s="1"/>
  <c r="V461" i="7" s="1"/>
  <c r="C461" i="7"/>
  <c r="D461" i="7"/>
  <c r="E461" i="7"/>
  <c r="F461" i="7"/>
  <c r="G461" i="7"/>
  <c r="H461" i="7"/>
  <c r="I461" i="7"/>
  <c r="B462" i="7"/>
  <c r="U462" i="7" s="1"/>
  <c r="V462" i="7" s="1"/>
  <c r="C462" i="7"/>
  <c r="D462" i="7"/>
  <c r="E462" i="7"/>
  <c r="F462" i="7"/>
  <c r="G462" i="7"/>
  <c r="H462" i="7"/>
  <c r="I462" i="7"/>
  <c r="B463" i="7"/>
  <c r="U463" i="7" s="1"/>
  <c r="V463" i="7" s="1"/>
  <c r="C463" i="7"/>
  <c r="D463" i="7"/>
  <c r="E463" i="7"/>
  <c r="F463" i="7"/>
  <c r="G463" i="7"/>
  <c r="H463" i="7"/>
  <c r="I463" i="7"/>
  <c r="B464" i="7"/>
  <c r="U464" i="7" s="1"/>
  <c r="V464" i="7" s="1"/>
  <c r="C464" i="7"/>
  <c r="D464" i="7"/>
  <c r="E464" i="7"/>
  <c r="F464" i="7"/>
  <c r="G464" i="7"/>
  <c r="H464" i="7"/>
  <c r="I464" i="7"/>
  <c r="B465" i="7"/>
  <c r="U465" i="7" s="1"/>
  <c r="V465" i="7" s="1"/>
  <c r="C465" i="7"/>
  <c r="D465" i="7"/>
  <c r="E465" i="7"/>
  <c r="F465" i="7"/>
  <c r="G465" i="7"/>
  <c r="H465" i="7"/>
  <c r="I465" i="7"/>
  <c r="B466" i="7"/>
  <c r="U466" i="7" s="1"/>
  <c r="V466" i="7" s="1"/>
  <c r="C466" i="7"/>
  <c r="D466" i="7"/>
  <c r="E466" i="7"/>
  <c r="F466" i="7"/>
  <c r="G466" i="7"/>
  <c r="H466" i="7"/>
  <c r="I466" i="7"/>
  <c r="B467" i="7"/>
  <c r="U467" i="7" s="1"/>
  <c r="V467" i="7" s="1"/>
  <c r="C467" i="7"/>
  <c r="D467" i="7"/>
  <c r="E467" i="7"/>
  <c r="F467" i="7"/>
  <c r="G467" i="7"/>
  <c r="H467" i="7"/>
  <c r="I467" i="7"/>
  <c r="B468" i="7"/>
  <c r="U468" i="7" s="1"/>
  <c r="V468" i="7" s="1"/>
  <c r="C468" i="7"/>
  <c r="D468" i="7"/>
  <c r="E468" i="7"/>
  <c r="F468" i="7"/>
  <c r="G468" i="7"/>
  <c r="H468" i="7"/>
  <c r="I468" i="7"/>
  <c r="B469" i="7"/>
  <c r="C469" i="7"/>
  <c r="D469" i="7"/>
  <c r="E469" i="7"/>
  <c r="F469" i="7"/>
  <c r="G469" i="7"/>
  <c r="H469" i="7"/>
  <c r="I469" i="7"/>
  <c r="B470" i="7"/>
  <c r="C470" i="7"/>
  <c r="D470" i="7"/>
  <c r="E470" i="7"/>
  <c r="F470" i="7"/>
  <c r="G470" i="7"/>
  <c r="H470" i="7"/>
  <c r="I470" i="7"/>
  <c r="B471" i="7"/>
  <c r="U471" i="7" s="1"/>
  <c r="V471" i="7" s="1"/>
  <c r="C471" i="7"/>
  <c r="D471" i="7"/>
  <c r="E471" i="7"/>
  <c r="F471" i="7"/>
  <c r="G471" i="7"/>
  <c r="H471" i="7"/>
  <c r="I471" i="7"/>
  <c r="B472" i="7"/>
  <c r="U472" i="7" s="1"/>
  <c r="V472" i="7" s="1"/>
  <c r="C472" i="7"/>
  <c r="D472" i="7"/>
  <c r="E472" i="7"/>
  <c r="F472" i="7"/>
  <c r="G472" i="7"/>
  <c r="H472" i="7"/>
  <c r="I472" i="7"/>
  <c r="B473" i="7"/>
  <c r="U473" i="7" s="1"/>
  <c r="V473" i="7" s="1"/>
  <c r="C473" i="7"/>
  <c r="D473" i="7"/>
  <c r="E473" i="7"/>
  <c r="F473" i="7"/>
  <c r="G473" i="7"/>
  <c r="H473" i="7"/>
  <c r="I473" i="7"/>
  <c r="B474" i="7"/>
  <c r="C474" i="7"/>
  <c r="D474" i="7"/>
  <c r="E474" i="7"/>
  <c r="F474" i="7"/>
  <c r="G474" i="7"/>
  <c r="H474" i="7"/>
  <c r="I474" i="7"/>
  <c r="B475" i="7"/>
  <c r="C475" i="7"/>
  <c r="D475" i="7"/>
  <c r="E475" i="7"/>
  <c r="F475" i="7"/>
  <c r="G475" i="7"/>
  <c r="H475" i="7"/>
  <c r="I475" i="7"/>
  <c r="B476" i="7"/>
  <c r="U476" i="7" s="1"/>
  <c r="V476" i="7" s="1"/>
  <c r="C476" i="7"/>
  <c r="D476" i="7"/>
  <c r="E476" i="7"/>
  <c r="F476" i="7"/>
  <c r="G476" i="7"/>
  <c r="H476" i="7"/>
  <c r="I476" i="7"/>
  <c r="B477" i="7"/>
  <c r="U477" i="7" s="1"/>
  <c r="V477" i="7" s="1"/>
  <c r="C477" i="7"/>
  <c r="D477" i="7"/>
  <c r="E477" i="7"/>
  <c r="F477" i="7"/>
  <c r="G477" i="7"/>
  <c r="H477" i="7"/>
  <c r="I477" i="7"/>
  <c r="B478" i="7"/>
  <c r="U478" i="7" s="1"/>
  <c r="V478" i="7" s="1"/>
  <c r="C478" i="7"/>
  <c r="D478" i="7"/>
  <c r="E478" i="7"/>
  <c r="F478" i="7"/>
  <c r="G478" i="7"/>
  <c r="H478" i="7"/>
  <c r="I478" i="7"/>
  <c r="B479" i="7"/>
  <c r="C479" i="7"/>
  <c r="D479" i="7"/>
  <c r="E479" i="7"/>
  <c r="F479" i="7"/>
  <c r="G479" i="7"/>
  <c r="H479" i="7"/>
  <c r="I479" i="7"/>
  <c r="B480" i="7"/>
  <c r="U480" i="7" s="1"/>
  <c r="V480" i="7" s="1"/>
  <c r="C480" i="7"/>
  <c r="D480" i="7"/>
  <c r="E480" i="7"/>
  <c r="F480" i="7"/>
  <c r="G480" i="7"/>
  <c r="H480" i="7"/>
  <c r="I480" i="7"/>
  <c r="B481" i="7"/>
  <c r="U481" i="7" s="1"/>
  <c r="V481" i="7" s="1"/>
  <c r="C481" i="7"/>
  <c r="D481" i="7"/>
  <c r="E481" i="7"/>
  <c r="F481" i="7"/>
  <c r="G481" i="7"/>
  <c r="H481" i="7"/>
  <c r="I481" i="7"/>
  <c r="B482" i="7"/>
  <c r="C482" i="7"/>
  <c r="D482" i="7"/>
  <c r="E482" i="7"/>
  <c r="F482" i="7"/>
  <c r="G482" i="7"/>
  <c r="H482" i="7"/>
  <c r="I482" i="7"/>
  <c r="B483" i="7"/>
  <c r="U483" i="7" s="1"/>
  <c r="V483" i="7" s="1"/>
  <c r="C483" i="7"/>
  <c r="D483" i="7"/>
  <c r="E483" i="7"/>
  <c r="F483" i="7"/>
  <c r="G483" i="7"/>
  <c r="H483" i="7"/>
  <c r="I483" i="7"/>
  <c r="B484" i="7"/>
  <c r="U484" i="7" s="1"/>
  <c r="V484" i="7" s="1"/>
  <c r="C484" i="7"/>
  <c r="D484" i="7"/>
  <c r="E484" i="7"/>
  <c r="F484" i="7"/>
  <c r="G484" i="7"/>
  <c r="H484" i="7"/>
  <c r="I484" i="7"/>
  <c r="B485" i="7"/>
  <c r="U485" i="7" s="1"/>
  <c r="V485" i="7" s="1"/>
  <c r="C485" i="7"/>
  <c r="D485" i="7"/>
  <c r="E485" i="7"/>
  <c r="F485" i="7"/>
  <c r="G485" i="7"/>
  <c r="H485" i="7"/>
  <c r="I485" i="7"/>
  <c r="B486" i="7"/>
  <c r="U486" i="7" s="1"/>
  <c r="V486" i="7" s="1"/>
  <c r="C486" i="7"/>
  <c r="D486" i="7"/>
  <c r="E486" i="7"/>
  <c r="F486" i="7"/>
  <c r="G486" i="7"/>
  <c r="H486" i="7"/>
  <c r="I486" i="7"/>
  <c r="B487" i="7"/>
  <c r="C487" i="7"/>
  <c r="D487" i="7"/>
  <c r="E487" i="7"/>
  <c r="F487" i="7"/>
  <c r="G487" i="7"/>
  <c r="H487" i="7"/>
  <c r="I487" i="7"/>
  <c r="B488" i="7"/>
  <c r="U488" i="7" s="1"/>
  <c r="V488" i="7" s="1"/>
  <c r="C488" i="7"/>
  <c r="D488" i="7"/>
  <c r="E488" i="7"/>
  <c r="F488" i="7"/>
  <c r="G488" i="7"/>
  <c r="H488" i="7"/>
  <c r="I488" i="7"/>
  <c r="B489" i="7"/>
  <c r="U489" i="7" s="1"/>
  <c r="V489" i="7" s="1"/>
  <c r="C489" i="7"/>
  <c r="D489" i="7"/>
  <c r="E489" i="7"/>
  <c r="F489" i="7"/>
  <c r="G489" i="7"/>
  <c r="H489" i="7"/>
  <c r="I489" i="7"/>
  <c r="B490" i="7"/>
  <c r="C490" i="7"/>
  <c r="D490" i="7"/>
  <c r="E490" i="7"/>
  <c r="F490" i="7"/>
  <c r="G490" i="7"/>
  <c r="H490" i="7"/>
  <c r="I490" i="7"/>
  <c r="B491" i="7"/>
  <c r="U491" i="7" s="1"/>
  <c r="V491" i="7" s="1"/>
  <c r="C491" i="7"/>
  <c r="D491" i="7"/>
  <c r="E491" i="7"/>
  <c r="F491" i="7"/>
  <c r="G491" i="7"/>
  <c r="H491" i="7"/>
  <c r="I491" i="7"/>
  <c r="B492" i="7"/>
  <c r="U492" i="7" s="1"/>
  <c r="V492" i="7" s="1"/>
  <c r="C492" i="7"/>
  <c r="D492" i="7"/>
  <c r="E492" i="7"/>
  <c r="F492" i="7"/>
  <c r="G492" i="7"/>
  <c r="H492" i="7"/>
  <c r="I492" i="7"/>
  <c r="B493" i="7"/>
  <c r="U493" i="7" s="1"/>
  <c r="V493" i="7" s="1"/>
  <c r="C493" i="7"/>
  <c r="D493" i="7"/>
  <c r="E493" i="7"/>
  <c r="F493" i="7"/>
  <c r="G493" i="7"/>
  <c r="H493" i="7"/>
  <c r="I493" i="7"/>
  <c r="B494" i="7"/>
  <c r="C494" i="7"/>
  <c r="D494" i="7"/>
  <c r="E494" i="7"/>
  <c r="F494" i="7"/>
  <c r="G494" i="7"/>
  <c r="H494" i="7"/>
  <c r="I494" i="7"/>
  <c r="B495" i="7"/>
  <c r="U495" i="7" s="1"/>
  <c r="V495" i="7" s="1"/>
  <c r="C495" i="7"/>
  <c r="D495" i="7"/>
  <c r="E495" i="7"/>
  <c r="F495" i="7"/>
  <c r="G495" i="7"/>
  <c r="H495" i="7"/>
  <c r="I495" i="7"/>
  <c r="B496" i="7"/>
  <c r="U496" i="7" s="1"/>
  <c r="V496" i="7" s="1"/>
  <c r="C496" i="7"/>
  <c r="D496" i="7"/>
  <c r="E496" i="7"/>
  <c r="F496" i="7"/>
  <c r="G496" i="7"/>
  <c r="H496" i="7"/>
  <c r="I496" i="7"/>
  <c r="B497" i="7"/>
  <c r="C497" i="7"/>
  <c r="D497" i="7"/>
  <c r="E497" i="7"/>
  <c r="F497" i="7"/>
  <c r="G497" i="7"/>
  <c r="H497" i="7"/>
  <c r="I497" i="7"/>
  <c r="B498" i="7"/>
  <c r="U498" i="7" s="1"/>
  <c r="V498" i="7" s="1"/>
  <c r="C498" i="7"/>
  <c r="D498" i="7"/>
  <c r="E498" i="7"/>
  <c r="F498" i="7"/>
  <c r="G498" i="7"/>
  <c r="H498" i="7"/>
  <c r="I498" i="7"/>
  <c r="B499" i="7"/>
  <c r="U499" i="7" s="1"/>
  <c r="V499" i="7" s="1"/>
  <c r="C499" i="7"/>
  <c r="D499" i="7"/>
  <c r="E499" i="7"/>
  <c r="F499" i="7"/>
  <c r="G499" i="7"/>
  <c r="H499" i="7"/>
  <c r="I499" i="7"/>
  <c r="B500" i="7"/>
  <c r="U500" i="7" s="1"/>
  <c r="V500" i="7" s="1"/>
  <c r="C500" i="7"/>
  <c r="D500" i="7"/>
  <c r="E500" i="7"/>
  <c r="F500" i="7"/>
  <c r="G500" i="7"/>
  <c r="H500" i="7"/>
  <c r="I500" i="7"/>
  <c r="B501" i="7"/>
  <c r="U501" i="7" s="1"/>
  <c r="V501" i="7" s="1"/>
  <c r="C501" i="7"/>
  <c r="D501" i="7"/>
  <c r="E501" i="7"/>
  <c r="F501" i="7"/>
  <c r="G501" i="7"/>
  <c r="H501" i="7"/>
  <c r="I501" i="7"/>
  <c r="B502" i="7"/>
  <c r="U502" i="7" s="1"/>
  <c r="V502" i="7" s="1"/>
  <c r="C502" i="7"/>
  <c r="D502" i="7"/>
  <c r="E502" i="7"/>
  <c r="F502" i="7"/>
  <c r="G502" i="7"/>
  <c r="H502" i="7"/>
  <c r="I502" i="7"/>
  <c r="B503" i="7"/>
  <c r="U503" i="7" s="1"/>
  <c r="V503" i="7" s="1"/>
  <c r="C503" i="7"/>
  <c r="D503" i="7"/>
  <c r="E503" i="7"/>
  <c r="F503" i="7"/>
  <c r="G503" i="7"/>
  <c r="H503" i="7"/>
  <c r="I503" i="7"/>
  <c r="B504" i="7"/>
  <c r="U504" i="7" s="1"/>
  <c r="V504" i="7" s="1"/>
  <c r="C504" i="7"/>
  <c r="D504" i="7"/>
  <c r="E504" i="7"/>
  <c r="F504" i="7"/>
  <c r="G504" i="7"/>
  <c r="H504" i="7"/>
  <c r="I504" i="7"/>
  <c r="B505" i="7"/>
  <c r="U505" i="7" s="1"/>
  <c r="V505" i="7" s="1"/>
  <c r="C505" i="7"/>
  <c r="D505" i="7"/>
  <c r="E505" i="7"/>
  <c r="F505" i="7"/>
  <c r="G505" i="7"/>
  <c r="H505" i="7"/>
  <c r="I505" i="7"/>
  <c r="B506" i="7"/>
  <c r="U506" i="7" s="1"/>
  <c r="V506" i="7" s="1"/>
  <c r="C506" i="7"/>
  <c r="D506" i="7"/>
  <c r="E506" i="7"/>
  <c r="F506" i="7"/>
  <c r="G506" i="7"/>
  <c r="H506" i="7"/>
  <c r="I506" i="7"/>
  <c r="B507" i="7"/>
  <c r="C507" i="7"/>
  <c r="D507" i="7"/>
  <c r="E507" i="7"/>
  <c r="F507" i="7"/>
  <c r="G507" i="7"/>
  <c r="H507" i="7"/>
  <c r="I507" i="7"/>
  <c r="B508" i="7"/>
  <c r="C508" i="7"/>
  <c r="D508" i="7"/>
  <c r="E508" i="7"/>
  <c r="F508" i="7"/>
  <c r="G508" i="7"/>
  <c r="H508" i="7"/>
  <c r="I508" i="7"/>
  <c r="B509" i="7"/>
  <c r="C509" i="7"/>
  <c r="D509" i="7"/>
  <c r="E509" i="7"/>
  <c r="F509" i="7"/>
  <c r="G509" i="7"/>
  <c r="H509" i="7"/>
  <c r="I509" i="7"/>
  <c r="B510" i="7"/>
  <c r="C510" i="7"/>
  <c r="D510" i="7"/>
  <c r="E510" i="7"/>
  <c r="F510" i="7"/>
  <c r="G510" i="7"/>
  <c r="H510" i="7"/>
  <c r="I510" i="7"/>
  <c r="B511" i="7"/>
  <c r="U511" i="7" s="1"/>
  <c r="V511" i="7" s="1"/>
  <c r="C511" i="7"/>
  <c r="D511" i="7"/>
  <c r="E511" i="7"/>
  <c r="F511" i="7"/>
  <c r="G511" i="7"/>
  <c r="H511" i="7"/>
  <c r="I511" i="7"/>
  <c r="B512" i="7"/>
  <c r="U512" i="7" s="1"/>
  <c r="V512" i="7" s="1"/>
  <c r="C512" i="7"/>
  <c r="D512" i="7"/>
  <c r="E512" i="7"/>
  <c r="F512" i="7"/>
  <c r="G512" i="7"/>
  <c r="H512" i="7"/>
  <c r="I512" i="7"/>
  <c r="B513" i="7"/>
  <c r="U513" i="7" s="1"/>
  <c r="V513" i="7" s="1"/>
  <c r="C513" i="7"/>
  <c r="D513" i="7"/>
  <c r="E513" i="7"/>
  <c r="F513" i="7"/>
  <c r="G513" i="7"/>
  <c r="H513" i="7"/>
  <c r="I513" i="7"/>
  <c r="B514" i="7"/>
  <c r="U514" i="7" s="1"/>
  <c r="V514" i="7" s="1"/>
  <c r="C514" i="7"/>
  <c r="D514" i="7"/>
  <c r="E514" i="7"/>
  <c r="F514" i="7"/>
  <c r="G514" i="7"/>
  <c r="H514" i="7"/>
  <c r="I514" i="7"/>
  <c r="B515" i="7"/>
  <c r="U515" i="7" s="1"/>
  <c r="V515" i="7" s="1"/>
  <c r="C515" i="7"/>
  <c r="D515" i="7"/>
  <c r="E515" i="7"/>
  <c r="F515" i="7"/>
  <c r="G515" i="7"/>
  <c r="H515" i="7"/>
  <c r="I515" i="7"/>
  <c r="B516" i="7"/>
  <c r="U516" i="7" s="1"/>
  <c r="V516" i="7" s="1"/>
  <c r="C516" i="7"/>
  <c r="D516" i="7"/>
  <c r="E516" i="7"/>
  <c r="F516" i="7"/>
  <c r="G516" i="7"/>
  <c r="H516" i="7"/>
  <c r="I516" i="7"/>
  <c r="B517" i="7"/>
  <c r="C517" i="7"/>
  <c r="D517" i="7"/>
  <c r="E517" i="7"/>
  <c r="F517" i="7"/>
  <c r="G517" i="7"/>
  <c r="H517" i="7"/>
  <c r="I517" i="7"/>
  <c r="B518" i="7"/>
  <c r="U518" i="7" s="1"/>
  <c r="V518" i="7" s="1"/>
  <c r="C518" i="7"/>
  <c r="D518" i="7"/>
  <c r="E518" i="7"/>
  <c r="F518" i="7"/>
  <c r="G518" i="7"/>
  <c r="H518" i="7"/>
  <c r="I518" i="7"/>
  <c r="B519" i="7"/>
  <c r="U519" i="7" s="1"/>
  <c r="V519" i="7" s="1"/>
  <c r="C519" i="7"/>
  <c r="D519" i="7"/>
  <c r="E519" i="7"/>
  <c r="F519" i="7"/>
  <c r="G519" i="7"/>
  <c r="H519" i="7"/>
  <c r="I519" i="7"/>
  <c r="B520" i="7"/>
  <c r="U520" i="7" s="1"/>
  <c r="V520" i="7" s="1"/>
  <c r="C520" i="7"/>
  <c r="D520" i="7"/>
  <c r="E520" i="7"/>
  <c r="F520" i="7"/>
  <c r="G520" i="7"/>
  <c r="H520" i="7"/>
  <c r="I520" i="7"/>
  <c r="B521" i="7"/>
  <c r="U521" i="7" s="1"/>
  <c r="V521" i="7" s="1"/>
  <c r="C521" i="7"/>
  <c r="D521" i="7"/>
  <c r="E521" i="7"/>
  <c r="F521" i="7"/>
  <c r="G521" i="7"/>
  <c r="H521" i="7"/>
  <c r="I521" i="7"/>
  <c r="B522" i="7"/>
  <c r="U522" i="7" s="1"/>
  <c r="V522" i="7" s="1"/>
  <c r="C522" i="7"/>
  <c r="D522" i="7"/>
  <c r="E522" i="7"/>
  <c r="F522" i="7"/>
  <c r="G522" i="7"/>
  <c r="H522" i="7"/>
  <c r="I522" i="7"/>
  <c r="B523" i="7"/>
  <c r="C523" i="7"/>
  <c r="D523" i="7"/>
  <c r="E523" i="7"/>
  <c r="F523" i="7"/>
  <c r="G523" i="7"/>
  <c r="H523" i="7"/>
  <c r="I523" i="7"/>
  <c r="B524" i="7"/>
  <c r="C524" i="7"/>
  <c r="D524" i="7"/>
  <c r="E524" i="7"/>
  <c r="F524" i="7"/>
  <c r="G524" i="7"/>
  <c r="H524" i="7"/>
  <c r="I524" i="7"/>
  <c r="B525" i="7"/>
  <c r="U525" i="7" s="1"/>
  <c r="V525" i="7" s="1"/>
  <c r="C525" i="7"/>
  <c r="D525" i="7"/>
  <c r="E525" i="7"/>
  <c r="F525" i="7"/>
  <c r="G525" i="7"/>
  <c r="H525" i="7"/>
  <c r="I525" i="7"/>
  <c r="B526" i="7"/>
  <c r="U526" i="7" s="1"/>
  <c r="V526" i="7" s="1"/>
  <c r="C526" i="7"/>
  <c r="D526" i="7"/>
  <c r="E526" i="7"/>
  <c r="F526" i="7"/>
  <c r="G526" i="7"/>
  <c r="H526" i="7"/>
  <c r="I526" i="7"/>
  <c r="B527" i="7"/>
  <c r="U527" i="7" s="1"/>
  <c r="V527" i="7" s="1"/>
  <c r="C527" i="7"/>
  <c r="D527" i="7"/>
  <c r="E527" i="7"/>
  <c r="F527" i="7"/>
  <c r="G527" i="7"/>
  <c r="H527" i="7"/>
  <c r="I527" i="7"/>
  <c r="B528" i="7"/>
  <c r="U528" i="7" s="1"/>
  <c r="V528" i="7" s="1"/>
  <c r="C528" i="7"/>
  <c r="D528" i="7"/>
  <c r="E528" i="7"/>
  <c r="F528" i="7"/>
  <c r="G528" i="7"/>
  <c r="H528" i="7"/>
  <c r="I528" i="7"/>
  <c r="B529" i="7"/>
  <c r="U529" i="7" s="1"/>
  <c r="V529" i="7" s="1"/>
  <c r="C529" i="7"/>
  <c r="D529" i="7"/>
  <c r="E529" i="7"/>
  <c r="F529" i="7"/>
  <c r="G529" i="7"/>
  <c r="H529" i="7"/>
  <c r="I529" i="7"/>
  <c r="B530" i="7"/>
  <c r="U530" i="7" s="1"/>
  <c r="V530" i="7" s="1"/>
  <c r="C530" i="7"/>
  <c r="D530" i="7"/>
  <c r="E530" i="7"/>
  <c r="F530" i="7"/>
  <c r="G530" i="7"/>
  <c r="H530" i="7"/>
  <c r="I530" i="7"/>
  <c r="B531" i="7"/>
  <c r="U531" i="7" s="1"/>
  <c r="V531" i="7" s="1"/>
  <c r="C531" i="7"/>
  <c r="D531" i="7"/>
  <c r="E531" i="7"/>
  <c r="F531" i="7"/>
  <c r="G531" i="7"/>
  <c r="H531" i="7"/>
  <c r="I531" i="7"/>
  <c r="B532" i="7"/>
  <c r="U532" i="7" s="1"/>
  <c r="V532" i="7" s="1"/>
  <c r="C532" i="7"/>
  <c r="D532" i="7"/>
  <c r="E532" i="7"/>
  <c r="F532" i="7"/>
  <c r="G532" i="7"/>
  <c r="H532" i="7"/>
  <c r="I532" i="7"/>
  <c r="B533" i="7"/>
  <c r="U533" i="7" s="1"/>
  <c r="V533" i="7" s="1"/>
  <c r="C533" i="7"/>
  <c r="D533" i="7"/>
  <c r="E533" i="7"/>
  <c r="F533" i="7"/>
  <c r="G533" i="7"/>
  <c r="H533" i="7"/>
  <c r="I533" i="7"/>
  <c r="B534" i="7"/>
  <c r="U534" i="7" s="1"/>
  <c r="V534" i="7" s="1"/>
  <c r="C534" i="7"/>
  <c r="D534" i="7"/>
  <c r="E534" i="7"/>
  <c r="F534" i="7"/>
  <c r="G534" i="7"/>
  <c r="H534" i="7"/>
  <c r="I534" i="7"/>
  <c r="B535" i="7"/>
  <c r="U535" i="7" s="1"/>
  <c r="V535" i="7" s="1"/>
  <c r="C535" i="7"/>
  <c r="D535" i="7"/>
  <c r="E535" i="7"/>
  <c r="F535" i="7"/>
  <c r="G535" i="7"/>
  <c r="H535" i="7"/>
  <c r="I535" i="7"/>
  <c r="B536" i="7"/>
  <c r="C536" i="7"/>
  <c r="D536" i="7"/>
  <c r="E536" i="7"/>
  <c r="F536" i="7"/>
  <c r="G536" i="7"/>
  <c r="H536" i="7"/>
  <c r="I536" i="7"/>
  <c r="B537" i="7"/>
  <c r="U537" i="7" s="1"/>
  <c r="V537" i="7" s="1"/>
  <c r="C537" i="7"/>
  <c r="D537" i="7"/>
  <c r="E537" i="7"/>
  <c r="F537" i="7"/>
  <c r="G537" i="7"/>
  <c r="H537" i="7"/>
  <c r="I537" i="7"/>
  <c r="B538" i="7"/>
  <c r="C538" i="7"/>
  <c r="D538" i="7"/>
  <c r="E538" i="7"/>
  <c r="F538" i="7"/>
  <c r="G538" i="7"/>
  <c r="H538" i="7"/>
  <c r="I538" i="7"/>
  <c r="B539" i="7"/>
  <c r="U539" i="7" s="1"/>
  <c r="V539" i="7" s="1"/>
  <c r="C539" i="7"/>
  <c r="D539" i="7"/>
  <c r="E539" i="7"/>
  <c r="F539" i="7"/>
  <c r="G539" i="7"/>
  <c r="H539" i="7"/>
  <c r="I539" i="7"/>
  <c r="B540" i="7"/>
  <c r="U540" i="7" s="1"/>
  <c r="V540" i="7" s="1"/>
  <c r="C540" i="7"/>
  <c r="D540" i="7"/>
  <c r="E540" i="7"/>
  <c r="F540" i="7"/>
  <c r="G540" i="7"/>
  <c r="H540" i="7"/>
  <c r="I540" i="7"/>
  <c r="B541" i="7"/>
  <c r="U541" i="7" s="1"/>
  <c r="V541" i="7" s="1"/>
  <c r="C541" i="7"/>
  <c r="D541" i="7"/>
  <c r="E541" i="7"/>
  <c r="F541" i="7"/>
  <c r="G541" i="7"/>
  <c r="H541" i="7"/>
  <c r="I541" i="7"/>
  <c r="B542" i="7"/>
  <c r="U542" i="7" s="1"/>
  <c r="V542" i="7" s="1"/>
  <c r="C542" i="7"/>
  <c r="D542" i="7"/>
  <c r="E542" i="7"/>
  <c r="F542" i="7"/>
  <c r="G542" i="7"/>
  <c r="H542" i="7"/>
  <c r="I542" i="7"/>
  <c r="B543" i="7"/>
  <c r="U543" i="7" s="1"/>
  <c r="V543" i="7" s="1"/>
  <c r="C543" i="7"/>
  <c r="D543" i="7"/>
  <c r="E543" i="7"/>
  <c r="F543" i="7"/>
  <c r="G543" i="7"/>
  <c r="H543" i="7"/>
  <c r="I543" i="7"/>
  <c r="B544" i="7"/>
  <c r="U544" i="7" s="1"/>
  <c r="V544" i="7" s="1"/>
  <c r="C544" i="7"/>
  <c r="D544" i="7"/>
  <c r="E544" i="7"/>
  <c r="F544" i="7"/>
  <c r="G544" i="7"/>
  <c r="H544" i="7"/>
  <c r="I544" i="7"/>
  <c r="B545" i="7"/>
  <c r="U545" i="7" s="1"/>
  <c r="V545" i="7" s="1"/>
  <c r="C545" i="7"/>
  <c r="D545" i="7"/>
  <c r="E545" i="7"/>
  <c r="F545" i="7"/>
  <c r="G545" i="7"/>
  <c r="H545" i="7"/>
  <c r="I545" i="7"/>
  <c r="B546" i="7"/>
  <c r="U546" i="7" s="1"/>
  <c r="V546" i="7" s="1"/>
  <c r="C546" i="7"/>
  <c r="D546" i="7"/>
  <c r="E546" i="7"/>
  <c r="F546" i="7"/>
  <c r="G546" i="7"/>
  <c r="H546" i="7"/>
  <c r="I546" i="7"/>
  <c r="B547" i="7"/>
  <c r="C547" i="7"/>
  <c r="D547" i="7"/>
  <c r="E547" i="7"/>
  <c r="F547" i="7"/>
  <c r="G547" i="7"/>
  <c r="H547" i="7"/>
  <c r="I547" i="7"/>
  <c r="B548" i="7"/>
  <c r="C548" i="7"/>
  <c r="D548" i="7"/>
  <c r="E548" i="7"/>
  <c r="F548" i="7"/>
  <c r="G548" i="7"/>
  <c r="H548" i="7"/>
  <c r="I548" i="7"/>
  <c r="B549" i="7"/>
  <c r="U549" i="7" s="1"/>
  <c r="V549" i="7" s="1"/>
  <c r="C549" i="7"/>
  <c r="D549" i="7"/>
  <c r="E549" i="7"/>
  <c r="F549" i="7"/>
  <c r="G549" i="7"/>
  <c r="H549" i="7"/>
  <c r="I549" i="7"/>
  <c r="B550" i="7"/>
  <c r="C550" i="7"/>
  <c r="D550" i="7"/>
  <c r="E550" i="7"/>
  <c r="F550" i="7"/>
  <c r="G550" i="7"/>
  <c r="H550" i="7"/>
  <c r="I550" i="7"/>
  <c r="B551" i="7"/>
  <c r="C551" i="7"/>
  <c r="D551" i="7"/>
  <c r="E551" i="7"/>
  <c r="F551" i="7"/>
  <c r="G551" i="7"/>
  <c r="H551" i="7"/>
  <c r="I551" i="7"/>
  <c r="B552" i="7"/>
  <c r="U552" i="7" s="1"/>
  <c r="V552" i="7" s="1"/>
  <c r="C552" i="7"/>
  <c r="D552" i="7"/>
  <c r="E552" i="7"/>
  <c r="F552" i="7"/>
  <c r="G552" i="7"/>
  <c r="H552" i="7"/>
  <c r="I552" i="7"/>
  <c r="B553" i="7"/>
  <c r="U553" i="7" s="1"/>
  <c r="V553" i="7" s="1"/>
  <c r="C553" i="7"/>
  <c r="D553" i="7"/>
  <c r="E553" i="7"/>
  <c r="F553" i="7"/>
  <c r="G553" i="7"/>
  <c r="H553" i="7"/>
  <c r="I553" i="7"/>
  <c r="B554" i="7"/>
  <c r="U554" i="7" s="1"/>
  <c r="V554" i="7" s="1"/>
  <c r="C554" i="7"/>
  <c r="D554" i="7"/>
  <c r="E554" i="7"/>
  <c r="F554" i="7"/>
  <c r="G554" i="7"/>
  <c r="H554" i="7"/>
  <c r="I554" i="7"/>
  <c r="B555" i="7"/>
  <c r="U555" i="7" s="1"/>
  <c r="V555" i="7" s="1"/>
  <c r="C555" i="7"/>
  <c r="D555" i="7"/>
  <c r="E555" i="7"/>
  <c r="F555" i="7"/>
  <c r="G555" i="7"/>
  <c r="H555" i="7"/>
  <c r="I555" i="7"/>
  <c r="B556" i="7"/>
  <c r="C556" i="7"/>
  <c r="D556" i="7"/>
  <c r="E556" i="7"/>
  <c r="F556" i="7"/>
  <c r="G556" i="7"/>
  <c r="H556" i="7"/>
  <c r="I556" i="7"/>
  <c r="B557" i="7"/>
  <c r="U557" i="7" s="1"/>
  <c r="V557" i="7" s="1"/>
  <c r="C557" i="7"/>
  <c r="D557" i="7"/>
  <c r="E557" i="7"/>
  <c r="F557" i="7"/>
  <c r="G557" i="7"/>
  <c r="H557" i="7"/>
  <c r="I557" i="7"/>
  <c r="B558" i="7"/>
  <c r="U558" i="7" s="1"/>
  <c r="V558" i="7" s="1"/>
  <c r="C558" i="7"/>
  <c r="D558" i="7"/>
  <c r="E558" i="7"/>
  <c r="F558" i="7"/>
  <c r="G558" i="7"/>
  <c r="H558" i="7"/>
  <c r="I558" i="7"/>
  <c r="B559" i="7"/>
  <c r="U559" i="7" s="1"/>
  <c r="V559" i="7" s="1"/>
  <c r="C559" i="7"/>
  <c r="D559" i="7"/>
  <c r="E559" i="7"/>
  <c r="F559" i="7"/>
  <c r="G559" i="7"/>
  <c r="H559" i="7"/>
  <c r="I559" i="7"/>
  <c r="B560" i="7"/>
  <c r="C560" i="7"/>
  <c r="D560" i="7"/>
  <c r="E560" i="7"/>
  <c r="F560" i="7"/>
  <c r="G560" i="7"/>
  <c r="H560" i="7"/>
  <c r="I560" i="7"/>
  <c r="B561" i="7"/>
  <c r="U561" i="7" s="1"/>
  <c r="V561" i="7" s="1"/>
  <c r="C561" i="7"/>
  <c r="D561" i="7"/>
  <c r="E561" i="7"/>
  <c r="F561" i="7"/>
  <c r="G561" i="7"/>
  <c r="H561" i="7"/>
  <c r="I561" i="7"/>
  <c r="B562" i="7"/>
  <c r="C562" i="7"/>
  <c r="D562" i="7"/>
  <c r="E562" i="7"/>
  <c r="F562" i="7"/>
  <c r="G562" i="7"/>
  <c r="H562" i="7"/>
  <c r="I562" i="7"/>
  <c r="B563" i="7"/>
  <c r="U563" i="7" s="1"/>
  <c r="V563" i="7" s="1"/>
  <c r="C563" i="7"/>
  <c r="D563" i="7"/>
  <c r="E563" i="7"/>
  <c r="F563" i="7"/>
  <c r="G563" i="7"/>
  <c r="H563" i="7"/>
  <c r="I563" i="7"/>
  <c r="B564" i="7"/>
  <c r="U564" i="7" s="1"/>
  <c r="V564" i="7" s="1"/>
  <c r="C564" i="7"/>
  <c r="D564" i="7"/>
  <c r="E564" i="7"/>
  <c r="F564" i="7"/>
  <c r="G564" i="7"/>
  <c r="H564" i="7"/>
  <c r="I564" i="7"/>
  <c r="B565" i="7"/>
  <c r="U565" i="7" s="1"/>
  <c r="V565" i="7" s="1"/>
  <c r="C565" i="7"/>
  <c r="D565" i="7"/>
  <c r="E565" i="7"/>
  <c r="F565" i="7"/>
  <c r="G565" i="7"/>
  <c r="H565" i="7"/>
  <c r="I565" i="7"/>
  <c r="B566" i="7"/>
  <c r="U566" i="7" s="1"/>
  <c r="V566" i="7" s="1"/>
  <c r="C566" i="7"/>
  <c r="D566" i="7"/>
  <c r="E566" i="7"/>
  <c r="F566" i="7"/>
  <c r="G566" i="7"/>
  <c r="H566" i="7"/>
  <c r="I566" i="7"/>
  <c r="B567" i="7"/>
  <c r="U567" i="7" s="1"/>
  <c r="V567" i="7" s="1"/>
  <c r="C567" i="7"/>
  <c r="D567" i="7"/>
  <c r="E567" i="7"/>
  <c r="F567" i="7"/>
  <c r="G567" i="7"/>
  <c r="H567" i="7"/>
  <c r="I567" i="7"/>
  <c r="B568" i="7"/>
  <c r="C568" i="7"/>
  <c r="D568" i="7"/>
  <c r="E568" i="7"/>
  <c r="F568" i="7"/>
  <c r="G568" i="7"/>
  <c r="H568" i="7"/>
  <c r="I568" i="7"/>
  <c r="B569" i="7"/>
  <c r="C569" i="7"/>
  <c r="D569" i="7"/>
  <c r="E569" i="7"/>
  <c r="F569" i="7"/>
  <c r="G569" i="7"/>
  <c r="H569" i="7"/>
  <c r="I569" i="7"/>
  <c r="B570" i="7"/>
  <c r="U570" i="7" s="1"/>
  <c r="V570" i="7" s="1"/>
  <c r="C570" i="7"/>
  <c r="D570" i="7"/>
  <c r="E570" i="7"/>
  <c r="F570" i="7"/>
  <c r="G570" i="7"/>
  <c r="H570" i="7"/>
  <c r="I570" i="7"/>
  <c r="B571" i="7"/>
  <c r="C571" i="7"/>
  <c r="D571" i="7"/>
  <c r="E571" i="7"/>
  <c r="F571" i="7"/>
  <c r="G571" i="7"/>
  <c r="H571" i="7"/>
  <c r="I571" i="7"/>
  <c r="B572" i="7"/>
  <c r="U572" i="7" s="1"/>
  <c r="V572" i="7" s="1"/>
  <c r="C572" i="7"/>
  <c r="D572" i="7"/>
  <c r="E572" i="7"/>
  <c r="F572" i="7"/>
  <c r="G572" i="7"/>
  <c r="H572" i="7"/>
  <c r="I572" i="7"/>
  <c r="B573" i="7"/>
  <c r="U573" i="7" s="1"/>
  <c r="V573" i="7" s="1"/>
  <c r="C573" i="7"/>
  <c r="D573" i="7"/>
  <c r="E573" i="7"/>
  <c r="F573" i="7"/>
  <c r="G573" i="7"/>
  <c r="H573" i="7"/>
  <c r="I573" i="7"/>
  <c r="B574" i="7"/>
  <c r="U574" i="7" s="1"/>
  <c r="V574" i="7" s="1"/>
  <c r="C574" i="7"/>
  <c r="D574" i="7"/>
  <c r="E574" i="7"/>
  <c r="F574" i="7"/>
  <c r="G574" i="7"/>
  <c r="H574" i="7"/>
  <c r="I574" i="7"/>
  <c r="B575" i="7"/>
  <c r="U575" i="7" s="1"/>
  <c r="V575" i="7" s="1"/>
  <c r="C575" i="7"/>
  <c r="D575" i="7"/>
  <c r="E575" i="7"/>
  <c r="F575" i="7"/>
  <c r="G575" i="7"/>
  <c r="H575" i="7"/>
  <c r="I575" i="7"/>
  <c r="B576" i="7"/>
  <c r="U576" i="7" s="1"/>
  <c r="V576" i="7" s="1"/>
  <c r="C576" i="7"/>
  <c r="D576" i="7"/>
  <c r="E576" i="7"/>
  <c r="F576" i="7"/>
  <c r="G576" i="7"/>
  <c r="H576" i="7"/>
  <c r="I576" i="7"/>
  <c r="B577" i="7"/>
  <c r="U577" i="7" s="1"/>
  <c r="V577" i="7" s="1"/>
  <c r="C577" i="7"/>
  <c r="D577" i="7"/>
  <c r="E577" i="7"/>
  <c r="F577" i="7"/>
  <c r="G577" i="7"/>
  <c r="H577" i="7"/>
  <c r="I577" i="7"/>
  <c r="B578" i="7"/>
  <c r="U578" i="7" s="1"/>
  <c r="V578" i="7" s="1"/>
  <c r="C578" i="7"/>
  <c r="D578" i="7"/>
  <c r="E578" i="7"/>
  <c r="F578" i="7"/>
  <c r="G578" i="7"/>
  <c r="H578" i="7"/>
  <c r="I578" i="7"/>
  <c r="B579" i="7"/>
  <c r="C579" i="7"/>
  <c r="D579" i="7"/>
  <c r="E579" i="7"/>
  <c r="F579" i="7"/>
  <c r="G579" i="7"/>
  <c r="H579" i="7"/>
  <c r="I579" i="7"/>
  <c r="B580" i="7"/>
  <c r="U580" i="7" s="1"/>
  <c r="V580" i="7" s="1"/>
  <c r="C580" i="7"/>
  <c r="D580" i="7"/>
  <c r="E580" i="7"/>
  <c r="F580" i="7"/>
  <c r="G580" i="7"/>
  <c r="H580" i="7"/>
  <c r="I580" i="7"/>
  <c r="B581" i="7"/>
  <c r="C581" i="7"/>
  <c r="D581" i="7"/>
  <c r="E581" i="7"/>
  <c r="F581" i="7"/>
  <c r="G581" i="7"/>
  <c r="H581" i="7"/>
  <c r="I581" i="7"/>
  <c r="B582" i="7"/>
  <c r="U582" i="7" s="1"/>
  <c r="V582" i="7" s="1"/>
  <c r="C582" i="7"/>
  <c r="D582" i="7"/>
  <c r="E582" i="7"/>
  <c r="F582" i="7"/>
  <c r="G582" i="7"/>
  <c r="H582" i="7"/>
  <c r="I582" i="7"/>
  <c r="B583" i="7"/>
  <c r="U583" i="7" s="1"/>
  <c r="V583" i="7" s="1"/>
  <c r="C583" i="7"/>
  <c r="D583" i="7"/>
  <c r="E583" i="7"/>
  <c r="F583" i="7"/>
  <c r="G583" i="7"/>
  <c r="H583" i="7"/>
  <c r="I583" i="7"/>
  <c r="B584" i="7"/>
  <c r="U584" i="7" s="1"/>
  <c r="V584" i="7" s="1"/>
  <c r="C584" i="7"/>
  <c r="D584" i="7"/>
  <c r="E584" i="7"/>
  <c r="F584" i="7"/>
  <c r="G584" i="7"/>
  <c r="H584" i="7"/>
  <c r="I584" i="7"/>
  <c r="B585" i="7"/>
  <c r="U585" i="7" s="1"/>
  <c r="V585" i="7" s="1"/>
  <c r="C585" i="7"/>
  <c r="D585" i="7"/>
  <c r="E585" i="7"/>
  <c r="F585" i="7"/>
  <c r="G585" i="7"/>
  <c r="H585" i="7"/>
  <c r="I585" i="7"/>
  <c r="B586" i="7"/>
  <c r="U586" i="7" s="1"/>
  <c r="V586" i="7" s="1"/>
  <c r="C586" i="7"/>
  <c r="D586" i="7"/>
  <c r="E586" i="7"/>
  <c r="F586" i="7"/>
  <c r="G586" i="7"/>
  <c r="H586" i="7"/>
  <c r="I586" i="7"/>
  <c r="B587" i="7"/>
  <c r="U587" i="7" s="1"/>
  <c r="V587" i="7" s="1"/>
  <c r="C587" i="7"/>
  <c r="D587" i="7"/>
  <c r="E587" i="7"/>
  <c r="F587" i="7"/>
  <c r="G587" i="7"/>
  <c r="H587" i="7"/>
  <c r="I587" i="7"/>
  <c r="B588" i="7"/>
  <c r="U588" i="7" s="1"/>
  <c r="V588" i="7" s="1"/>
  <c r="C588" i="7"/>
  <c r="D588" i="7"/>
  <c r="E588" i="7"/>
  <c r="F588" i="7"/>
  <c r="G588" i="7"/>
  <c r="H588" i="7"/>
  <c r="I588" i="7"/>
  <c r="B589" i="7"/>
  <c r="U589" i="7" s="1"/>
  <c r="V589" i="7" s="1"/>
  <c r="C589" i="7"/>
  <c r="D589" i="7"/>
  <c r="E589" i="7"/>
  <c r="F589" i="7"/>
  <c r="G589" i="7"/>
  <c r="H589" i="7"/>
  <c r="I589" i="7"/>
  <c r="B590" i="7"/>
  <c r="U590" i="7" s="1"/>
  <c r="V590" i="7" s="1"/>
  <c r="C590" i="7"/>
  <c r="D590" i="7"/>
  <c r="E590" i="7"/>
  <c r="F590" i="7"/>
  <c r="G590" i="7"/>
  <c r="H590" i="7"/>
  <c r="I590" i="7"/>
  <c r="B591" i="7"/>
  <c r="U591" i="7" s="1"/>
  <c r="V591" i="7" s="1"/>
  <c r="C591" i="7"/>
  <c r="D591" i="7"/>
  <c r="E591" i="7"/>
  <c r="F591" i="7"/>
  <c r="G591" i="7"/>
  <c r="H591" i="7"/>
  <c r="I591" i="7"/>
  <c r="B592" i="7"/>
  <c r="U592" i="7" s="1"/>
  <c r="V592" i="7" s="1"/>
  <c r="C592" i="7"/>
  <c r="D592" i="7"/>
  <c r="E592" i="7"/>
  <c r="F592" i="7"/>
  <c r="G592" i="7"/>
  <c r="H592" i="7"/>
  <c r="I592" i="7"/>
  <c r="B593" i="7"/>
  <c r="U593" i="7" s="1"/>
  <c r="V593" i="7" s="1"/>
  <c r="C593" i="7"/>
  <c r="D593" i="7"/>
  <c r="E593" i="7"/>
  <c r="F593" i="7"/>
  <c r="G593" i="7"/>
  <c r="H593" i="7"/>
  <c r="I593" i="7"/>
  <c r="B594" i="7"/>
  <c r="C594" i="7"/>
  <c r="D594" i="7"/>
  <c r="E594" i="7"/>
  <c r="F594" i="7"/>
  <c r="G594" i="7"/>
  <c r="H594" i="7"/>
  <c r="I594" i="7"/>
  <c r="B595" i="7"/>
  <c r="U595" i="7" s="1"/>
  <c r="V595" i="7" s="1"/>
  <c r="C595" i="7"/>
  <c r="D595" i="7"/>
  <c r="E595" i="7"/>
  <c r="F595" i="7"/>
  <c r="G595" i="7"/>
  <c r="H595" i="7"/>
  <c r="I595" i="7"/>
  <c r="B596" i="7"/>
  <c r="U596" i="7" s="1"/>
  <c r="V596" i="7" s="1"/>
  <c r="C596" i="7"/>
  <c r="D596" i="7"/>
  <c r="E596" i="7"/>
  <c r="F596" i="7"/>
  <c r="G596" i="7"/>
  <c r="H596" i="7"/>
  <c r="I596" i="7"/>
  <c r="B597" i="7"/>
  <c r="U597" i="7" s="1"/>
  <c r="V597" i="7" s="1"/>
  <c r="C597" i="7"/>
  <c r="D597" i="7"/>
  <c r="E597" i="7"/>
  <c r="F597" i="7"/>
  <c r="G597" i="7"/>
  <c r="H597" i="7"/>
  <c r="I597" i="7"/>
  <c r="B598" i="7"/>
  <c r="U598" i="7" s="1"/>
  <c r="V598" i="7" s="1"/>
  <c r="C598" i="7"/>
  <c r="D598" i="7"/>
  <c r="E598" i="7"/>
  <c r="F598" i="7"/>
  <c r="G598" i="7"/>
  <c r="H598" i="7"/>
  <c r="I598" i="7"/>
  <c r="B599" i="7"/>
  <c r="U599" i="7" s="1"/>
  <c r="V599" i="7" s="1"/>
  <c r="C599" i="7"/>
  <c r="D599" i="7"/>
  <c r="E599" i="7"/>
  <c r="F599" i="7"/>
  <c r="G599" i="7"/>
  <c r="H599" i="7"/>
  <c r="I599" i="7"/>
  <c r="B600" i="7"/>
  <c r="U600" i="7" s="1"/>
  <c r="V600" i="7" s="1"/>
  <c r="C600" i="7"/>
  <c r="D600" i="7"/>
  <c r="E600" i="7"/>
  <c r="F600" i="7"/>
  <c r="G600" i="7"/>
  <c r="H600" i="7"/>
  <c r="I600" i="7"/>
  <c r="B601" i="7"/>
  <c r="C601" i="7"/>
  <c r="D601" i="7"/>
  <c r="E601" i="7"/>
  <c r="F601" i="7"/>
  <c r="G601" i="7"/>
  <c r="H601" i="7"/>
  <c r="I601" i="7"/>
  <c r="B602" i="7"/>
  <c r="U602" i="7" s="1"/>
  <c r="V602" i="7" s="1"/>
  <c r="C602" i="7"/>
  <c r="D602" i="7"/>
  <c r="E602" i="7"/>
  <c r="F602" i="7"/>
  <c r="G602" i="7"/>
  <c r="H602" i="7"/>
  <c r="I602" i="7"/>
  <c r="B603" i="7"/>
  <c r="U603" i="7" s="1"/>
  <c r="V603" i="7" s="1"/>
  <c r="C603" i="7"/>
  <c r="D603" i="7"/>
  <c r="E603" i="7"/>
  <c r="F603" i="7"/>
  <c r="G603" i="7"/>
  <c r="H603" i="7"/>
  <c r="I603" i="7"/>
  <c r="B604" i="7"/>
  <c r="U604" i="7" s="1"/>
  <c r="V604" i="7" s="1"/>
  <c r="C604" i="7"/>
  <c r="D604" i="7"/>
  <c r="E604" i="7"/>
  <c r="F604" i="7"/>
  <c r="G604" i="7"/>
  <c r="H604" i="7"/>
  <c r="I604" i="7"/>
  <c r="B605" i="7"/>
  <c r="U605" i="7" s="1"/>
  <c r="V605" i="7" s="1"/>
  <c r="C605" i="7"/>
  <c r="D605" i="7"/>
  <c r="E605" i="7"/>
  <c r="F605" i="7"/>
  <c r="G605" i="7"/>
  <c r="H605" i="7"/>
  <c r="I605" i="7"/>
  <c r="B606" i="7"/>
  <c r="U606" i="7" s="1"/>
  <c r="V606" i="7" s="1"/>
  <c r="C606" i="7"/>
  <c r="D606" i="7"/>
  <c r="E606" i="7"/>
  <c r="F606" i="7"/>
  <c r="G606" i="7"/>
  <c r="H606" i="7"/>
  <c r="I606" i="7"/>
  <c r="B607" i="7"/>
  <c r="C607" i="7"/>
  <c r="D607" i="7"/>
  <c r="E607" i="7"/>
  <c r="F607" i="7"/>
  <c r="G607" i="7"/>
  <c r="H607" i="7"/>
  <c r="I607" i="7"/>
  <c r="B608" i="7"/>
  <c r="U608" i="7" s="1"/>
  <c r="V608" i="7" s="1"/>
  <c r="C608" i="7"/>
  <c r="D608" i="7"/>
  <c r="E608" i="7"/>
  <c r="F608" i="7"/>
  <c r="G608" i="7"/>
  <c r="H608" i="7"/>
  <c r="I608" i="7"/>
  <c r="B609" i="7"/>
  <c r="C609" i="7"/>
  <c r="D609" i="7"/>
  <c r="E609" i="7"/>
  <c r="F609" i="7"/>
  <c r="G609" i="7"/>
  <c r="H609" i="7"/>
  <c r="I609" i="7"/>
  <c r="B610" i="7"/>
  <c r="C610" i="7"/>
  <c r="D610" i="7"/>
  <c r="E610" i="7"/>
  <c r="F610" i="7"/>
  <c r="G610" i="7"/>
  <c r="H610" i="7"/>
  <c r="I610" i="7"/>
  <c r="B611" i="7"/>
  <c r="U611" i="7" s="1"/>
  <c r="V611" i="7" s="1"/>
  <c r="C611" i="7"/>
  <c r="D611" i="7"/>
  <c r="E611" i="7"/>
  <c r="F611" i="7"/>
  <c r="G611" i="7"/>
  <c r="H611" i="7"/>
  <c r="I611" i="7"/>
  <c r="B612" i="7"/>
  <c r="U612" i="7" s="1"/>
  <c r="V612" i="7" s="1"/>
  <c r="C612" i="7"/>
  <c r="D612" i="7"/>
  <c r="E612" i="7"/>
  <c r="F612" i="7"/>
  <c r="G612" i="7"/>
  <c r="H612" i="7"/>
  <c r="I612" i="7"/>
  <c r="B613" i="7"/>
  <c r="U613" i="7" s="1"/>
  <c r="V613" i="7" s="1"/>
  <c r="C613" i="7"/>
  <c r="D613" i="7"/>
  <c r="E613" i="7"/>
  <c r="F613" i="7"/>
  <c r="G613" i="7"/>
  <c r="H613" i="7"/>
  <c r="I613" i="7"/>
  <c r="B614" i="7"/>
  <c r="U614" i="7" s="1"/>
  <c r="V614" i="7" s="1"/>
  <c r="C614" i="7"/>
  <c r="D614" i="7"/>
  <c r="E614" i="7"/>
  <c r="F614" i="7"/>
  <c r="G614" i="7"/>
  <c r="H614" i="7"/>
  <c r="I614" i="7"/>
  <c r="B615" i="7"/>
  <c r="U615" i="7" s="1"/>
  <c r="V615" i="7" s="1"/>
  <c r="C615" i="7"/>
  <c r="D615" i="7"/>
  <c r="E615" i="7"/>
  <c r="F615" i="7"/>
  <c r="G615" i="7"/>
  <c r="H615" i="7"/>
  <c r="I615" i="7"/>
  <c r="B616" i="7"/>
  <c r="U616" i="7" s="1"/>
  <c r="V616" i="7" s="1"/>
  <c r="C616" i="7"/>
  <c r="D616" i="7"/>
  <c r="E616" i="7"/>
  <c r="F616" i="7"/>
  <c r="G616" i="7"/>
  <c r="H616" i="7"/>
  <c r="I616" i="7"/>
  <c r="B617" i="7"/>
  <c r="U617" i="7" s="1"/>
  <c r="V617" i="7" s="1"/>
  <c r="C617" i="7"/>
  <c r="D617" i="7"/>
  <c r="E617" i="7"/>
  <c r="F617" i="7"/>
  <c r="G617" i="7"/>
  <c r="H617" i="7"/>
  <c r="I617" i="7"/>
  <c r="B618" i="7"/>
  <c r="U618" i="7" s="1"/>
  <c r="V618" i="7" s="1"/>
  <c r="C618" i="7"/>
  <c r="D618" i="7"/>
  <c r="E618" i="7"/>
  <c r="F618" i="7"/>
  <c r="G618" i="7"/>
  <c r="H618" i="7"/>
  <c r="I618" i="7"/>
  <c r="B619" i="7"/>
  <c r="U619" i="7" s="1"/>
  <c r="V619" i="7" s="1"/>
  <c r="C619" i="7"/>
  <c r="D619" i="7"/>
  <c r="E619" i="7"/>
  <c r="F619" i="7"/>
  <c r="G619" i="7"/>
  <c r="H619" i="7"/>
  <c r="I619" i="7"/>
  <c r="B620" i="7"/>
  <c r="U620" i="7" s="1"/>
  <c r="V620" i="7" s="1"/>
  <c r="C620" i="7"/>
  <c r="D620" i="7"/>
  <c r="E620" i="7"/>
  <c r="F620" i="7"/>
  <c r="G620" i="7"/>
  <c r="H620" i="7"/>
  <c r="I620" i="7"/>
  <c r="B621" i="7"/>
  <c r="U621" i="7" s="1"/>
  <c r="V621" i="7" s="1"/>
  <c r="C621" i="7"/>
  <c r="D621" i="7"/>
  <c r="E621" i="7"/>
  <c r="F621" i="7"/>
  <c r="G621" i="7"/>
  <c r="H621" i="7"/>
  <c r="I621" i="7"/>
  <c r="B622" i="7"/>
  <c r="U622" i="7" s="1"/>
  <c r="V622" i="7" s="1"/>
  <c r="C622" i="7"/>
  <c r="D622" i="7"/>
  <c r="E622" i="7"/>
  <c r="F622" i="7"/>
  <c r="G622" i="7"/>
  <c r="H622" i="7"/>
  <c r="I622" i="7"/>
  <c r="B623" i="7"/>
  <c r="U623" i="7" s="1"/>
  <c r="V623" i="7" s="1"/>
  <c r="C623" i="7"/>
  <c r="D623" i="7"/>
  <c r="E623" i="7"/>
  <c r="F623" i="7"/>
  <c r="G623" i="7"/>
  <c r="H623" i="7"/>
  <c r="I623" i="7"/>
  <c r="B624" i="7"/>
  <c r="U624" i="7" s="1"/>
  <c r="V624" i="7" s="1"/>
  <c r="C624" i="7"/>
  <c r="D624" i="7"/>
  <c r="E624" i="7"/>
  <c r="F624" i="7"/>
  <c r="G624" i="7"/>
  <c r="H624" i="7"/>
  <c r="I624" i="7"/>
  <c r="B625" i="7"/>
  <c r="U625" i="7" s="1"/>
  <c r="V625" i="7" s="1"/>
  <c r="C625" i="7"/>
  <c r="D625" i="7"/>
  <c r="E625" i="7"/>
  <c r="F625" i="7"/>
  <c r="G625" i="7"/>
  <c r="H625" i="7"/>
  <c r="I625" i="7"/>
  <c r="B626" i="7"/>
  <c r="U626" i="7" s="1"/>
  <c r="V626" i="7" s="1"/>
  <c r="C626" i="7"/>
  <c r="D626" i="7"/>
  <c r="E626" i="7"/>
  <c r="F626" i="7"/>
  <c r="G626" i="7"/>
  <c r="H626" i="7"/>
  <c r="I626" i="7"/>
  <c r="B627" i="7"/>
  <c r="U627" i="7" s="1"/>
  <c r="V627" i="7" s="1"/>
  <c r="C627" i="7"/>
  <c r="D627" i="7"/>
  <c r="E627" i="7"/>
  <c r="F627" i="7"/>
  <c r="G627" i="7"/>
  <c r="H627" i="7"/>
  <c r="I627" i="7"/>
  <c r="B628" i="7"/>
  <c r="U628" i="7" s="1"/>
  <c r="V628" i="7" s="1"/>
  <c r="C628" i="7"/>
  <c r="D628" i="7"/>
  <c r="E628" i="7"/>
  <c r="F628" i="7"/>
  <c r="G628" i="7"/>
  <c r="H628" i="7"/>
  <c r="I628" i="7"/>
  <c r="B629" i="7"/>
  <c r="U629" i="7" s="1"/>
  <c r="V629" i="7" s="1"/>
  <c r="C629" i="7"/>
  <c r="D629" i="7"/>
  <c r="E629" i="7"/>
  <c r="F629" i="7"/>
  <c r="G629" i="7"/>
  <c r="H629" i="7"/>
  <c r="I629" i="7"/>
  <c r="B630" i="7"/>
  <c r="U630" i="7" s="1"/>
  <c r="V630" i="7" s="1"/>
  <c r="C630" i="7"/>
  <c r="D630" i="7"/>
  <c r="E630" i="7"/>
  <c r="F630" i="7"/>
  <c r="G630" i="7"/>
  <c r="H630" i="7"/>
  <c r="I630" i="7"/>
  <c r="B631" i="7"/>
  <c r="U631" i="7" s="1"/>
  <c r="V631" i="7" s="1"/>
  <c r="C631" i="7"/>
  <c r="D631" i="7"/>
  <c r="E631" i="7"/>
  <c r="F631" i="7"/>
  <c r="G631" i="7"/>
  <c r="H631" i="7"/>
  <c r="I631" i="7"/>
  <c r="B632" i="7"/>
  <c r="C632" i="7"/>
  <c r="D632" i="7"/>
  <c r="E632" i="7"/>
  <c r="F632" i="7"/>
  <c r="G632" i="7"/>
  <c r="H632" i="7"/>
  <c r="I632" i="7"/>
  <c r="B633" i="7"/>
  <c r="U633" i="7" s="1"/>
  <c r="V633" i="7" s="1"/>
  <c r="C633" i="7"/>
  <c r="D633" i="7"/>
  <c r="E633" i="7"/>
  <c r="F633" i="7"/>
  <c r="G633" i="7"/>
  <c r="H633" i="7"/>
  <c r="I633" i="7"/>
  <c r="B634" i="7"/>
  <c r="C634" i="7"/>
  <c r="D634" i="7"/>
  <c r="E634" i="7"/>
  <c r="F634" i="7"/>
  <c r="G634" i="7"/>
  <c r="H634" i="7"/>
  <c r="I634" i="7"/>
  <c r="B635" i="7"/>
  <c r="U635" i="7" s="1"/>
  <c r="V635" i="7" s="1"/>
  <c r="C635" i="7"/>
  <c r="D635" i="7"/>
  <c r="E635" i="7"/>
  <c r="F635" i="7"/>
  <c r="G635" i="7"/>
  <c r="H635" i="7"/>
  <c r="I635" i="7"/>
  <c r="B636" i="7"/>
  <c r="U636" i="7" s="1"/>
  <c r="V636" i="7" s="1"/>
  <c r="C636" i="7"/>
  <c r="D636" i="7"/>
  <c r="E636" i="7"/>
  <c r="F636" i="7"/>
  <c r="G636" i="7"/>
  <c r="H636" i="7"/>
  <c r="I636" i="7"/>
  <c r="B637" i="7"/>
  <c r="U637" i="7" s="1"/>
  <c r="V637" i="7" s="1"/>
  <c r="C637" i="7"/>
  <c r="D637" i="7"/>
  <c r="E637" i="7"/>
  <c r="F637" i="7"/>
  <c r="G637" i="7"/>
  <c r="H637" i="7"/>
  <c r="I637" i="7"/>
  <c r="B638" i="7"/>
  <c r="U638" i="7" s="1"/>
  <c r="V638" i="7" s="1"/>
  <c r="C638" i="7"/>
  <c r="D638" i="7"/>
  <c r="E638" i="7"/>
  <c r="F638" i="7"/>
  <c r="G638" i="7"/>
  <c r="H638" i="7"/>
  <c r="I638" i="7"/>
  <c r="B639" i="7"/>
  <c r="U639" i="7" s="1"/>
  <c r="V639" i="7" s="1"/>
  <c r="C639" i="7"/>
  <c r="D639" i="7"/>
  <c r="E639" i="7"/>
  <c r="F639" i="7"/>
  <c r="G639" i="7"/>
  <c r="H639" i="7"/>
  <c r="I639" i="7"/>
  <c r="B640" i="7"/>
  <c r="U640" i="7" s="1"/>
  <c r="V640" i="7" s="1"/>
  <c r="C640" i="7"/>
  <c r="D640" i="7"/>
  <c r="E640" i="7"/>
  <c r="F640" i="7"/>
  <c r="G640" i="7"/>
  <c r="H640" i="7"/>
  <c r="I640" i="7"/>
  <c r="B641" i="7"/>
  <c r="U641" i="7" s="1"/>
  <c r="V641" i="7" s="1"/>
  <c r="C641" i="7"/>
  <c r="D641" i="7"/>
  <c r="E641" i="7"/>
  <c r="F641" i="7"/>
  <c r="G641" i="7"/>
  <c r="H641" i="7"/>
  <c r="I641" i="7"/>
  <c r="B642" i="7"/>
  <c r="U642" i="7" s="1"/>
  <c r="V642" i="7" s="1"/>
  <c r="C642" i="7"/>
  <c r="D642" i="7"/>
  <c r="E642" i="7"/>
  <c r="F642" i="7"/>
  <c r="G642" i="7"/>
  <c r="H642" i="7"/>
  <c r="I642" i="7"/>
  <c r="B643" i="7"/>
  <c r="U643" i="7" s="1"/>
  <c r="V643" i="7" s="1"/>
  <c r="C643" i="7"/>
  <c r="D643" i="7"/>
  <c r="E643" i="7"/>
  <c r="F643" i="7"/>
  <c r="G643" i="7"/>
  <c r="H643" i="7"/>
  <c r="I643" i="7"/>
  <c r="B644" i="7"/>
  <c r="U644" i="7" s="1"/>
  <c r="V644" i="7" s="1"/>
  <c r="C644" i="7"/>
  <c r="D644" i="7"/>
  <c r="E644" i="7"/>
  <c r="F644" i="7"/>
  <c r="G644" i="7"/>
  <c r="H644" i="7"/>
  <c r="I644" i="7"/>
  <c r="B645" i="7"/>
  <c r="U645" i="7" s="1"/>
  <c r="V645" i="7" s="1"/>
  <c r="C645" i="7"/>
  <c r="D645" i="7"/>
  <c r="E645" i="7"/>
  <c r="F645" i="7"/>
  <c r="G645" i="7"/>
  <c r="H645" i="7"/>
  <c r="I645" i="7"/>
  <c r="B646" i="7"/>
  <c r="U646" i="7" s="1"/>
  <c r="V646" i="7" s="1"/>
  <c r="C646" i="7"/>
  <c r="D646" i="7"/>
  <c r="E646" i="7"/>
  <c r="F646" i="7"/>
  <c r="G646" i="7"/>
  <c r="H646" i="7"/>
  <c r="I646" i="7"/>
  <c r="B647" i="7"/>
  <c r="U647" i="7" s="1"/>
  <c r="V647" i="7" s="1"/>
  <c r="C647" i="7"/>
  <c r="D647" i="7"/>
  <c r="E647" i="7"/>
  <c r="F647" i="7"/>
  <c r="G647" i="7"/>
  <c r="H647" i="7"/>
  <c r="I647" i="7"/>
  <c r="B648" i="7"/>
  <c r="U648" i="7" s="1"/>
  <c r="V648" i="7" s="1"/>
  <c r="C648" i="7"/>
  <c r="D648" i="7"/>
  <c r="E648" i="7"/>
  <c r="F648" i="7"/>
  <c r="G648" i="7"/>
  <c r="H648" i="7"/>
  <c r="I648" i="7"/>
  <c r="B649" i="7"/>
  <c r="U649" i="7" s="1"/>
  <c r="V649" i="7" s="1"/>
  <c r="C649" i="7"/>
  <c r="D649" i="7"/>
  <c r="E649" i="7"/>
  <c r="F649" i="7"/>
  <c r="G649" i="7"/>
  <c r="H649" i="7"/>
  <c r="I649" i="7"/>
  <c r="B650" i="7"/>
  <c r="U650" i="7" s="1"/>
  <c r="V650" i="7" s="1"/>
  <c r="C650" i="7"/>
  <c r="D650" i="7"/>
  <c r="E650" i="7"/>
  <c r="F650" i="7"/>
  <c r="G650" i="7"/>
  <c r="H650" i="7"/>
  <c r="I650" i="7"/>
  <c r="B651" i="7"/>
  <c r="U651" i="7" s="1"/>
  <c r="V651" i="7" s="1"/>
  <c r="C651" i="7"/>
  <c r="D651" i="7"/>
  <c r="E651" i="7"/>
  <c r="F651" i="7"/>
  <c r="G651" i="7"/>
  <c r="H651" i="7"/>
  <c r="I651" i="7"/>
  <c r="B652" i="7"/>
  <c r="C652" i="7"/>
  <c r="D652" i="7"/>
  <c r="E652" i="7"/>
  <c r="F652" i="7"/>
  <c r="G652" i="7"/>
  <c r="H652" i="7"/>
  <c r="I652" i="7"/>
  <c r="B133" i="7"/>
  <c r="U133" i="7" s="1"/>
  <c r="V133" i="7" s="1"/>
  <c r="C133" i="7"/>
  <c r="D133" i="7"/>
  <c r="E133" i="7"/>
  <c r="F133" i="7"/>
  <c r="G133" i="7"/>
  <c r="H133" i="7"/>
  <c r="I133" i="7"/>
  <c r="B134" i="7"/>
  <c r="U134" i="7" s="1"/>
  <c r="V134" i="7" s="1"/>
  <c r="C134" i="7"/>
  <c r="D134" i="7"/>
  <c r="E134" i="7"/>
  <c r="F134" i="7"/>
  <c r="G134" i="7"/>
  <c r="H134" i="7"/>
  <c r="I134" i="7"/>
  <c r="B135" i="7"/>
  <c r="U135" i="7" s="1"/>
  <c r="V135" i="7" s="1"/>
  <c r="C135" i="7"/>
  <c r="D135" i="7"/>
  <c r="E135" i="7"/>
  <c r="F135" i="7"/>
  <c r="G135" i="7"/>
  <c r="H135" i="7"/>
  <c r="I135" i="7"/>
  <c r="B136" i="7"/>
  <c r="U136" i="7" s="1"/>
  <c r="V136" i="7" s="1"/>
  <c r="C136" i="7"/>
  <c r="D136" i="7"/>
  <c r="E136" i="7"/>
  <c r="F136" i="7"/>
  <c r="G136" i="7"/>
  <c r="H136" i="7"/>
  <c r="I136" i="7"/>
  <c r="B137" i="7"/>
  <c r="U137" i="7" s="1"/>
  <c r="V137" i="7" s="1"/>
  <c r="C137" i="7"/>
  <c r="D137" i="7"/>
  <c r="E137" i="7"/>
  <c r="F137" i="7"/>
  <c r="G137" i="7"/>
  <c r="H137" i="7"/>
  <c r="I137" i="7"/>
  <c r="B138" i="7"/>
  <c r="U138" i="7" s="1"/>
  <c r="V138" i="7" s="1"/>
  <c r="C138" i="7"/>
  <c r="D138" i="7"/>
  <c r="E138" i="7"/>
  <c r="F138" i="7"/>
  <c r="G138" i="7"/>
  <c r="H138" i="7"/>
  <c r="I138" i="7"/>
  <c r="B139" i="7"/>
  <c r="U139" i="7" s="1"/>
  <c r="V139" i="7" s="1"/>
  <c r="C139" i="7"/>
  <c r="D139" i="7"/>
  <c r="E139" i="7"/>
  <c r="F139" i="7"/>
  <c r="G139" i="7"/>
  <c r="H139" i="7"/>
  <c r="I139" i="7"/>
  <c r="B140" i="7"/>
  <c r="U140" i="7" s="1"/>
  <c r="V140" i="7" s="1"/>
  <c r="C140" i="7"/>
  <c r="D140" i="7"/>
  <c r="E140" i="7"/>
  <c r="F140" i="7"/>
  <c r="G140" i="7"/>
  <c r="H140" i="7"/>
  <c r="I140" i="7"/>
  <c r="B141" i="7"/>
  <c r="U141" i="7" s="1"/>
  <c r="V141" i="7" s="1"/>
  <c r="C141" i="7"/>
  <c r="D141" i="7"/>
  <c r="E141" i="7"/>
  <c r="F141" i="7"/>
  <c r="G141" i="7"/>
  <c r="H141" i="7"/>
  <c r="I141" i="7"/>
  <c r="B142" i="7"/>
  <c r="U142" i="7" s="1"/>
  <c r="V142" i="7" s="1"/>
  <c r="C142" i="7"/>
  <c r="D142" i="7"/>
  <c r="E142" i="7"/>
  <c r="F142" i="7"/>
  <c r="G142" i="7"/>
  <c r="H142" i="7"/>
  <c r="I142" i="7"/>
  <c r="B143" i="7"/>
  <c r="C143" i="7"/>
  <c r="D143" i="7"/>
  <c r="E143" i="7"/>
  <c r="F143" i="7"/>
  <c r="G143" i="7"/>
  <c r="H143" i="7"/>
  <c r="I143" i="7"/>
  <c r="B144" i="7"/>
  <c r="U144" i="7" s="1"/>
  <c r="V144" i="7" s="1"/>
  <c r="C144" i="7"/>
  <c r="D144" i="7"/>
  <c r="E144" i="7"/>
  <c r="F144" i="7"/>
  <c r="G144" i="7"/>
  <c r="H144" i="7"/>
  <c r="I144" i="7"/>
  <c r="B145" i="7"/>
  <c r="U145" i="7" s="1"/>
  <c r="V145" i="7" s="1"/>
  <c r="C145" i="7"/>
  <c r="D145" i="7"/>
  <c r="E145" i="7"/>
  <c r="F145" i="7"/>
  <c r="G145" i="7"/>
  <c r="H145" i="7"/>
  <c r="I145" i="7"/>
  <c r="B146" i="7"/>
  <c r="C146" i="7"/>
  <c r="D146" i="7"/>
  <c r="E146" i="7"/>
  <c r="F146" i="7"/>
  <c r="G146" i="7"/>
  <c r="H146" i="7"/>
  <c r="I146" i="7"/>
  <c r="B147" i="7"/>
  <c r="U147" i="7" s="1"/>
  <c r="V147" i="7" s="1"/>
  <c r="C147" i="7"/>
  <c r="D147" i="7"/>
  <c r="E147" i="7"/>
  <c r="F147" i="7"/>
  <c r="G147" i="7"/>
  <c r="H147" i="7"/>
  <c r="I147" i="7"/>
  <c r="B148" i="7"/>
  <c r="U148" i="7" s="1"/>
  <c r="V148" i="7" s="1"/>
  <c r="C148" i="7"/>
  <c r="D148" i="7"/>
  <c r="E148" i="7"/>
  <c r="F148" i="7"/>
  <c r="G148" i="7"/>
  <c r="H148" i="7"/>
  <c r="I148" i="7"/>
  <c r="B149" i="7"/>
  <c r="U149" i="7" s="1"/>
  <c r="V149" i="7" s="1"/>
  <c r="C149" i="7"/>
  <c r="D149" i="7"/>
  <c r="E149" i="7"/>
  <c r="F149" i="7"/>
  <c r="G149" i="7"/>
  <c r="H149" i="7"/>
  <c r="I149" i="7"/>
  <c r="B150" i="7"/>
  <c r="U150" i="7" s="1"/>
  <c r="V150" i="7" s="1"/>
  <c r="C150" i="7"/>
  <c r="D150" i="7"/>
  <c r="E150" i="7"/>
  <c r="F150" i="7"/>
  <c r="G150" i="7"/>
  <c r="H150" i="7"/>
  <c r="I150" i="7"/>
  <c r="B151" i="7"/>
  <c r="U151" i="7" s="1"/>
  <c r="V151" i="7" s="1"/>
  <c r="C151" i="7"/>
  <c r="D151" i="7"/>
  <c r="E151" i="7"/>
  <c r="F151" i="7"/>
  <c r="G151" i="7"/>
  <c r="H151" i="7"/>
  <c r="I151" i="7"/>
  <c r="B152" i="7"/>
  <c r="U152" i="7" s="1"/>
  <c r="V152" i="7" s="1"/>
  <c r="C152" i="7"/>
  <c r="D152" i="7"/>
  <c r="E152" i="7"/>
  <c r="F152" i="7"/>
  <c r="G152" i="7"/>
  <c r="H152" i="7"/>
  <c r="I152" i="7"/>
  <c r="B153" i="7"/>
  <c r="U153" i="7" s="1"/>
  <c r="V153" i="7" s="1"/>
  <c r="C153" i="7"/>
  <c r="D153" i="7"/>
  <c r="E153" i="7"/>
  <c r="F153" i="7"/>
  <c r="G153" i="7"/>
  <c r="H153" i="7"/>
  <c r="I153" i="7"/>
  <c r="B154" i="7"/>
  <c r="U154" i="7" s="1"/>
  <c r="V154" i="7" s="1"/>
  <c r="C154" i="7"/>
  <c r="D154" i="7"/>
  <c r="E154" i="7"/>
  <c r="F154" i="7"/>
  <c r="G154" i="7"/>
  <c r="H154" i="7"/>
  <c r="I154" i="7"/>
  <c r="B155" i="7"/>
  <c r="U155" i="7" s="1"/>
  <c r="V155" i="7" s="1"/>
  <c r="C155" i="7"/>
  <c r="D155" i="7"/>
  <c r="E155" i="7"/>
  <c r="F155" i="7"/>
  <c r="G155" i="7"/>
  <c r="H155" i="7"/>
  <c r="I155" i="7"/>
  <c r="B156" i="7"/>
  <c r="U156" i="7" s="1"/>
  <c r="V156" i="7" s="1"/>
  <c r="C156" i="7"/>
  <c r="D156" i="7"/>
  <c r="E156" i="7"/>
  <c r="F156" i="7"/>
  <c r="G156" i="7"/>
  <c r="H156" i="7"/>
  <c r="I156" i="7"/>
  <c r="B157" i="7"/>
  <c r="U157" i="7" s="1"/>
  <c r="V157" i="7" s="1"/>
  <c r="C157" i="7"/>
  <c r="D157" i="7"/>
  <c r="E157" i="7"/>
  <c r="F157" i="7"/>
  <c r="G157" i="7"/>
  <c r="H157" i="7"/>
  <c r="I157" i="7"/>
  <c r="B158" i="7"/>
  <c r="U158" i="7" s="1"/>
  <c r="V158" i="7" s="1"/>
  <c r="C158" i="7"/>
  <c r="D158" i="7"/>
  <c r="E158" i="7"/>
  <c r="F158" i="7"/>
  <c r="G158" i="7"/>
  <c r="H158" i="7"/>
  <c r="I158" i="7"/>
  <c r="B159" i="7"/>
  <c r="U159" i="7" s="1"/>
  <c r="V159" i="7" s="1"/>
  <c r="C159" i="7"/>
  <c r="D159" i="7"/>
  <c r="E159" i="7"/>
  <c r="F159" i="7"/>
  <c r="G159" i="7"/>
  <c r="H159" i="7"/>
  <c r="I159" i="7"/>
  <c r="B160" i="7"/>
  <c r="U160" i="7" s="1"/>
  <c r="V160" i="7" s="1"/>
  <c r="C160" i="7"/>
  <c r="D160" i="7"/>
  <c r="E160" i="7"/>
  <c r="F160" i="7"/>
  <c r="G160" i="7"/>
  <c r="H160" i="7"/>
  <c r="I160" i="7"/>
  <c r="B161" i="7"/>
  <c r="U161" i="7" s="1"/>
  <c r="V161" i="7" s="1"/>
  <c r="C161" i="7"/>
  <c r="D161" i="7"/>
  <c r="E161" i="7"/>
  <c r="F161" i="7"/>
  <c r="G161" i="7"/>
  <c r="H161" i="7"/>
  <c r="I161" i="7"/>
  <c r="B162" i="7"/>
  <c r="C162" i="7"/>
  <c r="D162" i="7"/>
  <c r="E162" i="7"/>
  <c r="F162" i="7"/>
  <c r="G162" i="7"/>
  <c r="H162" i="7"/>
  <c r="I162" i="7"/>
  <c r="B163" i="7"/>
  <c r="C163" i="7"/>
  <c r="D163" i="7"/>
  <c r="E163" i="7"/>
  <c r="F163" i="7"/>
  <c r="G163" i="7"/>
  <c r="H163" i="7"/>
  <c r="I163" i="7"/>
  <c r="B164" i="7"/>
  <c r="U164" i="7" s="1"/>
  <c r="V164" i="7" s="1"/>
  <c r="C164" i="7"/>
  <c r="D164" i="7"/>
  <c r="E164" i="7"/>
  <c r="F164" i="7"/>
  <c r="G164" i="7"/>
  <c r="H164" i="7"/>
  <c r="I164" i="7"/>
  <c r="B165" i="7"/>
  <c r="U165" i="7" s="1"/>
  <c r="V165" i="7" s="1"/>
  <c r="C165" i="7"/>
  <c r="D165" i="7"/>
  <c r="E165" i="7"/>
  <c r="F165" i="7"/>
  <c r="G165" i="7"/>
  <c r="H165" i="7"/>
  <c r="I165" i="7"/>
  <c r="B166" i="7"/>
  <c r="U166" i="7" s="1"/>
  <c r="V166" i="7" s="1"/>
  <c r="C166" i="7"/>
  <c r="D166" i="7"/>
  <c r="E166" i="7"/>
  <c r="F166" i="7"/>
  <c r="G166" i="7"/>
  <c r="H166" i="7"/>
  <c r="I166" i="7"/>
  <c r="B167" i="7"/>
  <c r="U167" i="7" s="1"/>
  <c r="V167" i="7" s="1"/>
  <c r="C167" i="7"/>
  <c r="D167" i="7"/>
  <c r="E167" i="7"/>
  <c r="F167" i="7"/>
  <c r="G167" i="7"/>
  <c r="H167" i="7"/>
  <c r="I167" i="7"/>
  <c r="B168" i="7"/>
  <c r="U168" i="7" s="1"/>
  <c r="V168" i="7" s="1"/>
  <c r="C168" i="7"/>
  <c r="D168" i="7"/>
  <c r="E168" i="7"/>
  <c r="F168" i="7"/>
  <c r="G168" i="7"/>
  <c r="H168" i="7"/>
  <c r="I168" i="7"/>
  <c r="B169" i="7"/>
  <c r="C169" i="7"/>
  <c r="D169" i="7"/>
  <c r="E169" i="7"/>
  <c r="F169" i="7"/>
  <c r="G169" i="7"/>
  <c r="H169" i="7"/>
  <c r="I169" i="7"/>
  <c r="B170" i="7"/>
  <c r="U170" i="7" s="1"/>
  <c r="V170" i="7" s="1"/>
  <c r="C170" i="7"/>
  <c r="D170" i="7"/>
  <c r="E170" i="7"/>
  <c r="F170" i="7"/>
  <c r="G170" i="7"/>
  <c r="H170" i="7"/>
  <c r="I170" i="7"/>
  <c r="B171" i="7"/>
  <c r="U171" i="7" s="1"/>
  <c r="V171" i="7" s="1"/>
  <c r="C171" i="7"/>
  <c r="D171" i="7"/>
  <c r="E171" i="7"/>
  <c r="F171" i="7"/>
  <c r="G171" i="7"/>
  <c r="H171" i="7"/>
  <c r="I171" i="7"/>
  <c r="B172" i="7"/>
  <c r="U172" i="7" s="1"/>
  <c r="V172" i="7" s="1"/>
  <c r="C172" i="7"/>
  <c r="D172" i="7"/>
  <c r="E172" i="7"/>
  <c r="F172" i="7"/>
  <c r="G172" i="7"/>
  <c r="H172" i="7"/>
  <c r="I172" i="7"/>
  <c r="B173" i="7"/>
  <c r="U173" i="7" s="1"/>
  <c r="V173" i="7" s="1"/>
  <c r="C173" i="7"/>
  <c r="D173" i="7"/>
  <c r="E173" i="7"/>
  <c r="F173" i="7"/>
  <c r="G173" i="7"/>
  <c r="H173" i="7"/>
  <c r="I173" i="7"/>
  <c r="B174" i="7"/>
  <c r="U174" i="7" s="1"/>
  <c r="V174" i="7" s="1"/>
  <c r="C174" i="7"/>
  <c r="D174" i="7"/>
  <c r="E174" i="7"/>
  <c r="F174" i="7"/>
  <c r="G174" i="7"/>
  <c r="H174" i="7"/>
  <c r="I174" i="7"/>
  <c r="B175" i="7"/>
  <c r="U175" i="7" s="1"/>
  <c r="V175" i="7" s="1"/>
  <c r="C175" i="7"/>
  <c r="D175" i="7"/>
  <c r="E175" i="7"/>
  <c r="F175" i="7"/>
  <c r="G175" i="7"/>
  <c r="H175" i="7"/>
  <c r="I175" i="7"/>
  <c r="B176" i="7"/>
  <c r="C176" i="7"/>
  <c r="D176" i="7"/>
  <c r="E176" i="7"/>
  <c r="F176" i="7"/>
  <c r="G176" i="7"/>
  <c r="H176" i="7"/>
  <c r="I176" i="7"/>
  <c r="B177" i="7"/>
  <c r="U177" i="7" s="1"/>
  <c r="V177" i="7" s="1"/>
  <c r="C177" i="7"/>
  <c r="D177" i="7"/>
  <c r="E177" i="7"/>
  <c r="F177" i="7"/>
  <c r="G177" i="7"/>
  <c r="H177" i="7"/>
  <c r="I177" i="7"/>
  <c r="B178" i="7"/>
  <c r="U178" i="7" s="1"/>
  <c r="V178" i="7" s="1"/>
  <c r="C178" i="7"/>
  <c r="D178" i="7"/>
  <c r="E178" i="7"/>
  <c r="F178" i="7"/>
  <c r="G178" i="7"/>
  <c r="H178" i="7"/>
  <c r="I178" i="7"/>
  <c r="B179" i="7"/>
  <c r="C179" i="7"/>
  <c r="D179" i="7"/>
  <c r="E179" i="7"/>
  <c r="F179" i="7"/>
  <c r="G179" i="7"/>
  <c r="H179" i="7"/>
  <c r="I179" i="7"/>
  <c r="B180" i="7"/>
  <c r="U180" i="7" s="1"/>
  <c r="V180" i="7" s="1"/>
  <c r="C180" i="7"/>
  <c r="D180" i="7"/>
  <c r="E180" i="7"/>
  <c r="F180" i="7"/>
  <c r="G180" i="7"/>
  <c r="H180" i="7"/>
  <c r="I180" i="7"/>
  <c r="B181" i="7"/>
  <c r="U181" i="7" s="1"/>
  <c r="V181" i="7" s="1"/>
  <c r="C181" i="7"/>
  <c r="D181" i="7"/>
  <c r="E181" i="7"/>
  <c r="F181" i="7"/>
  <c r="G181" i="7"/>
  <c r="H181" i="7"/>
  <c r="I181" i="7"/>
  <c r="B182" i="7"/>
  <c r="U182" i="7" s="1"/>
  <c r="V182" i="7" s="1"/>
  <c r="C182" i="7"/>
  <c r="D182" i="7"/>
  <c r="E182" i="7"/>
  <c r="F182" i="7"/>
  <c r="G182" i="7"/>
  <c r="H182" i="7"/>
  <c r="I182" i="7"/>
  <c r="B183" i="7"/>
  <c r="U183" i="7" s="1"/>
  <c r="V183" i="7" s="1"/>
  <c r="C183" i="7"/>
  <c r="D183" i="7"/>
  <c r="E183" i="7"/>
  <c r="F183" i="7"/>
  <c r="G183" i="7"/>
  <c r="H183" i="7"/>
  <c r="I183" i="7"/>
  <c r="B184" i="7"/>
  <c r="U184" i="7" s="1"/>
  <c r="V184" i="7" s="1"/>
  <c r="C184" i="7"/>
  <c r="D184" i="7"/>
  <c r="E184" i="7"/>
  <c r="F184" i="7"/>
  <c r="G184" i="7"/>
  <c r="H184" i="7"/>
  <c r="I184" i="7"/>
  <c r="B185" i="7"/>
  <c r="U185" i="7" s="1"/>
  <c r="V185" i="7" s="1"/>
  <c r="C185" i="7"/>
  <c r="D185" i="7"/>
  <c r="E185" i="7"/>
  <c r="F185" i="7"/>
  <c r="G185" i="7"/>
  <c r="H185" i="7"/>
  <c r="I185" i="7"/>
  <c r="B186" i="7"/>
  <c r="U186" i="7" s="1"/>
  <c r="V186" i="7" s="1"/>
  <c r="C186" i="7"/>
  <c r="D186" i="7"/>
  <c r="E186" i="7"/>
  <c r="F186" i="7"/>
  <c r="G186" i="7"/>
  <c r="H186" i="7"/>
  <c r="I186" i="7"/>
  <c r="B187" i="7"/>
  <c r="U187" i="7" s="1"/>
  <c r="V187" i="7" s="1"/>
  <c r="C187" i="7"/>
  <c r="D187" i="7"/>
  <c r="E187" i="7"/>
  <c r="F187" i="7"/>
  <c r="G187" i="7"/>
  <c r="H187" i="7"/>
  <c r="I187" i="7"/>
  <c r="B188" i="7"/>
  <c r="U188" i="7" s="1"/>
  <c r="V188" i="7" s="1"/>
  <c r="C188" i="7"/>
  <c r="D188" i="7"/>
  <c r="E188" i="7"/>
  <c r="F188" i="7"/>
  <c r="G188" i="7"/>
  <c r="H188" i="7"/>
  <c r="I188" i="7"/>
  <c r="B189" i="7"/>
  <c r="U189" i="7" s="1"/>
  <c r="V189" i="7" s="1"/>
  <c r="C189" i="7"/>
  <c r="D189" i="7"/>
  <c r="E189" i="7"/>
  <c r="F189" i="7"/>
  <c r="G189" i="7"/>
  <c r="H189" i="7"/>
  <c r="I189" i="7"/>
  <c r="B190" i="7"/>
  <c r="U190" i="7" s="1"/>
  <c r="V190" i="7" s="1"/>
  <c r="C190" i="7"/>
  <c r="D190" i="7"/>
  <c r="E190" i="7"/>
  <c r="F190" i="7"/>
  <c r="G190" i="7"/>
  <c r="H190" i="7"/>
  <c r="I190" i="7"/>
  <c r="B191" i="7"/>
  <c r="U191" i="7" s="1"/>
  <c r="V191" i="7" s="1"/>
  <c r="C191" i="7"/>
  <c r="D191" i="7"/>
  <c r="E191" i="7"/>
  <c r="F191" i="7"/>
  <c r="G191" i="7"/>
  <c r="H191" i="7"/>
  <c r="I191" i="7"/>
  <c r="B192" i="7"/>
  <c r="U192" i="7" s="1"/>
  <c r="V192" i="7" s="1"/>
  <c r="C192" i="7"/>
  <c r="D192" i="7"/>
  <c r="E192" i="7"/>
  <c r="F192" i="7"/>
  <c r="G192" i="7"/>
  <c r="H192" i="7"/>
  <c r="I192" i="7"/>
  <c r="B193" i="7"/>
  <c r="U193" i="7" s="1"/>
  <c r="V193" i="7" s="1"/>
  <c r="C193" i="7"/>
  <c r="D193" i="7"/>
  <c r="E193" i="7"/>
  <c r="F193" i="7"/>
  <c r="G193" i="7"/>
  <c r="H193" i="7"/>
  <c r="I193" i="7"/>
  <c r="B194" i="7"/>
  <c r="U194" i="7" s="1"/>
  <c r="V194" i="7" s="1"/>
  <c r="C194" i="7"/>
  <c r="D194" i="7"/>
  <c r="E194" i="7"/>
  <c r="F194" i="7"/>
  <c r="G194" i="7"/>
  <c r="H194" i="7"/>
  <c r="I194" i="7"/>
  <c r="B195" i="7"/>
  <c r="U195" i="7" s="1"/>
  <c r="V195" i="7" s="1"/>
  <c r="C195" i="7"/>
  <c r="D195" i="7"/>
  <c r="E195" i="7"/>
  <c r="F195" i="7"/>
  <c r="G195" i="7"/>
  <c r="H195" i="7"/>
  <c r="I195" i="7"/>
  <c r="B196" i="7"/>
  <c r="U196" i="7" s="1"/>
  <c r="V196" i="7" s="1"/>
  <c r="C196" i="7"/>
  <c r="D196" i="7"/>
  <c r="E196" i="7"/>
  <c r="F196" i="7"/>
  <c r="G196" i="7"/>
  <c r="H196" i="7"/>
  <c r="I196" i="7"/>
  <c r="B197" i="7"/>
  <c r="U197" i="7" s="1"/>
  <c r="V197" i="7" s="1"/>
  <c r="C197" i="7"/>
  <c r="D197" i="7"/>
  <c r="E197" i="7"/>
  <c r="F197" i="7"/>
  <c r="G197" i="7"/>
  <c r="H197" i="7"/>
  <c r="I197" i="7"/>
  <c r="B68" i="7"/>
  <c r="U68" i="7" s="1"/>
  <c r="V68" i="7" s="1"/>
  <c r="C68" i="7"/>
  <c r="D68" i="7"/>
  <c r="E68" i="7"/>
  <c r="F68" i="7"/>
  <c r="G68" i="7"/>
  <c r="H68" i="7"/>
  <c r="I68" i="7"/>
  <c r="B69" i="7"/>
  <c r="U69" i="7" s="1"/>
  <c r="V69" i="7" s="1"/>
  <c r="C69" i="7"/>
  <c r="D69" i="7"/>
  <c r="E69" i="7"/>
  <c r="F69" i="7"/>
  <c r="G69" i="7"/>
  <c r="H69" i="7"/>
  <c r="I69" i="7"/>
  <c r="B70" i="7"/>
  <c r="U70" i="7" s="1"/>
  <c r="V70" i="7" s="1"/>
  <c r="C70" i="7"/>
  <c r="D70" i="7"/>
  <c r="E70" i="7"/>
  <c r="F70" i="7"/>
  <c r="G70" i="7"/>
  <c r="H70" i="7"/>
  <c r="I70" i="7"/>
  <c r="B71" i="7"/>
  <c r="U71" i="7" s="1"/>
  <c r="V71" i="7" s="1"/>
  <c r="C71" i="7"/>
  <c r="D71" i="7"/>
  <c r="E71" i="7"/>
  <c r="F71" i="7"/>
  <c r="G71" i="7"/>
  <c r="H71" i="7"/>
  <c r="I71" i="7"/>
  <c r="B72" i="7"/>
  <c r="U72" i="7" s="1"/>
  <c r="V72" i="7" s="1"/>
  <c r="C72" i="7"/>
  <c r="D72" i="7"/>
  <c r="E72" i="7"/>
  <c r="F72" i="7"/>
  <c r="G72" i="7"/>
  <c r="H72" i="7"/>
  <c r="I72" i="7"/>
  <c r="B73" i="7"/>
  <c r="U73" i="7" s="1"/>
  <c r="V73" i="7" s="1"/>
  <c r="C73" i="7"/>
  <c r="D73" i="7"/>
  <c r="E73" i="7"/>
  <c r="F73" i="7"/>
  <c r="G73" i="7"/>
  <c r="H73" i="7"/>
  <c r="I73" i="7"/>
  <c r="B74" i="7"/>
  <c r="U74" i="7" s="1"/>
  <c r="V74" i="7" s="1"/>
  <c r="C74" i="7"/>
  <c r="D74" i="7"/>
  <c r="E74" i="7"/>
  <c r="F74" i="7"/>
  <c r="G74" i="7"/>
  <c r="H74" i="7"/>
  <c r="I74" i="7"/>
  <c r="B75" i="7"/>
  <c r="U75" i="7" s="1"/>
  <c r="V75" i="7" s="1"/>
  <c r="C75" i="7"/>
  <c r="D75" i="7"/>
  <c r="E75" i="7"/>
  <c r="F75" i="7"/>
  <c r="G75" i="7"/>
  <c r="H75" i="7"/>
  <c r="I75" i="7"/>
  <c r="B76" i="7"/>
  <c r="U76" i="7" s="1"/>
  <c r="V76" i="7" s="1"/>
  <c r="C76" i="7"/>
  <c r="D76" i="7"/>
  <c r="E76" i="7"/>
  <c r="F76" i="7"/>
  <c r="G76" i="7"/>
  <c r="H76" i="7"/>
  <c r="I76" i="7"/>
  <c r="B77" i="7"/>
  <c r="U77" i="7" s="1"/>
  <c r="V77" i="7" s="1"/>
  <c r="C77" i="7"/>
  <c r="D77" i="7"/>
  <c r="E77" i="7"/>
  <c r="F77" i="7"/>
  <c r="G77" i="7"/>
  <c r="H77" i="7"/>
  <c r="I77" i="7"/>
  <c r="B78" i="7"/>
  <c r="C78" i="7"/>
  <c r="D78" i="7"/>
  <c r="E78" i="7"/>
  <c r="F78" i="7"/>
  <c r="G78" i="7"/>
  <c r="H78" i="7"/>
  <c r="I78" i="7"/>
  <c r="B79" i="7"/>
  <c r="U79" i="7" s="1"/>
  <c r="V79" i="7" s="1"/>
  <c r="C79" i="7"/>
  <c r="D79" i="7"/>
  <c r="E79" i="7"/>
  <c r="F79" i="7"/>
  <c r="G79" i="7"/>
  <c r="H79" i="7"/>
  <c r="I79" i="7"/>
  <c r="B80" i="7"/>
  <c r="U80" i="7" s="1"/>
  <c r="V80" i="7" s="1"/>
  <c r="C80" i="7"/>
  <c r="D80" i="7"/>
  <c r="E80" i="7"/>
  <c r="F80" i="7"/>
  <c r="G80" i="7"/>
  <c r="H80" i="7"/>
  <c r="I80" i="7"/>
  <c r="B81" i="7"/>
  <c r="U81" i="7" s="1"/>
  <c r="V81" i="7" s="1"/>
  <c r="C81" i="7"/>
  <c r="D81" i="7"/>
  <c r="E81" i="7"/>
  <c r="F81" i="7"/>
  <c r="G81" i="7"/>
  <c r="H81" i="7"/>
  <c r="I81" i="7"/>
  <c r="B82" i="7"/>
  <c r="C82" i="7"/>
  <c r="D82" i="7"/>
  <c r="E82" i="7"/>
  <c r="F82" i="7"/>
  <c r="G82" i="7"/>
  <c r="H82" i="7"/>
  <c r="I82" i="7"/>
  <c r="B83" i="7"/>
  <c r="U83" i="7" s="1"/>
  <c r="V83" i="7" s="1"/>
  <c r="C83" i="7"/>
  <c r="D83" i="7"/>
  <c r="E83" i="7"/>
  <c r="F83" i="7"/>
  <c r="G83" i="7"/>
  <c r="H83" i="7"/>
  <c r="I83" i="7"/>
  <c r="B84" i="7"/>
  <c r="U84" i="7" s="1"/>
  <c r="V84" i="7" s="1"/>
  <c r="C84" i="7"/>
  <c r="D84" i="7"/>
  <c r="E84" i="7"/>
  <c r="F84" i="7"/>
  <c r="G84" i="7"/>
  <c r="H84" i="7"/>
  <c r="I84" i="7"/>
  <c r="B85" i="7"/>
  <c r="C85" i="7"/>
  <c r="D85" i="7"/>
  <c r="E85" i="7"/>
  <c r="F85" i="7"/>
  <c r="G85" i="7"/>
  <c r="H85" i="7"/>
  <c r="I85" i="7"/>
  <c r="B86" i="7"/>
  <c r="U86" i="7" s="1"/>
  <c r="V86" i="7" s="1"/>
  <c r="C86" i="7"/>
  <c r="D86" i="7"/>
  <c r="E86" i="7"/>
  <c r="F86" i="7"/>
  <c r="G86" i="7"/>
  <c r="H86" i="7"/>
  <c r="I86" i="7"/>
  <c r="B87" i="7"/>
  <c r="U87" i="7" s="1"/>
  <c r="V87" i="7" s="1"/>
  <c r="C87" i="7"/>
  <c r="D87" i="7"/>
  <c r="E87" i="7"/>
  <c r="F87" i="7"/>
  <c r="G87" i="7"/>
  <c r="H87" i="7"/>
  <c r="I87" i="7"/>
  <c r="B88" i="7"/>
  <c r="U88" i="7" s="1"/>
  <c r="V88" i="7" s="1"/>
  <c r="C88" i="7"/>
  <c r="D88" i="7"/>
  <c r="E88" i="7"/>
  <c r="F88" i="7"/>
  <c r="G88" i="7"/>
  <c r="H88" i="7"/>
  <c r="I88" i="7"/>
  <c r="B89" i="7"/>
  <c r="U89" i="7" s="1"/>
  <c r="V89" i="7" s="1"/>
  <c r="C89" i="7"/>
  <c r="D89" i="7"/>
  <c r="E89" i="7"/>
  <c r="F89" i="7"/>
  <c r="G89" i="7"/>
  <c r="H89" i="7"/>
  <c r="I89" i="7"/>
  <c r="B90" i="7"/>
  <c r="U90" i="7" s="1"/>
  <c r="V90" i="7" s="1"/>
  <c r="C90" i="7"/>
  <c r="D90" i="7"/>
  <c r="E90" i="7"/>
  <c r="F90" i="7"/>
  <c r="G90" i="7"/>
  <c r="H90" i="7"/>
  <c r="I90" i="7"/>
  <c r="B91" i="7"/>
  <c r="U91" i="7" s="1"/>
  <c r="V91" i="7" s="1"/>
  <c r="C91" i="7"/>
  <c r="D91" i="7"/>
  <c r="E91" i="7"/>
  <c r="F91" i="7"/>
  <c r="G91" i="7"/>
  <c r="H91" i="7"/>
  <c r="I91" i="7"/>
  <c r="B92" i="7"/>
  <c r="U92" i="7" s="1"/>
  <c r="V92" i="7" s="1"/>
  <c r="C92" i="7"/>
  <c r="D92" i="7"/>
  <c r="E92" i="7"/>
  <c r="F92" i="7"/>
  <c r="G92" i="7"/>
  <c r="H92" i="7"/>
  <c r="I92" i="7"/>
  <c r="B93" i="7"/>
  <c r="U93" i="7" s="1"/>
  <c r="V93" i="7" s="1"/>
  <c r="C93" i="7"/>
  <c r="D93" i="7"/>
  <c r="E93" i="7"/>
  <c r="F93" i="7"/>
  <c r="G93" i="7"/>
  <c r="H93" i="7"/>
  <c r="I93" i="7"/>
  <c r="B94" i="7"/>
  <c r="U94" i="7" s="1"/>
  <c r="V94" i="7" s="1"/>
  <c r="C94" i="7"/>
  <c r="D94" i="7"/>
  <c r="E94" i="7"/>
  <c r="F94" i="7"/>
  <c r="G94" i="7"/>
  <c r="H94" i="7"/>
  <c r="I94" i="7"/>
  <c r="B95" i="7"/>
  <c r="C95" i="7"/>
  <c r="D95" i="7"/>
  <c r="E95" i="7"/>
  <c r="F95" i="7"/>
  <c r="G95" i="7"/>
  <c r="H95" i="7"/>
  <c r="I95" i="7"/>
  <c r="B96" i="7"/>
  <c r="U96" i="7" s="1"/>
  <c r="V96" i="7" s="1"/>
  <c r="C96" i="7"/>
  <c r="D96" i="7"/>
  <c r="E96" i="7"/>
  <c r="F96" i="7"/>
  <c r="G96" i="7"/>
  <c r="H96" i="7"/>
  <c r="I96" i="7"/>
  <c r="B97" i="7"/>
  <c r="U97" i="7" s="1"/>
  <c r="V97" i="7" s="1"/>
  <c r="C97" i="7"/>
  <c r="D97" i="7"/>
  <c r="E97" i="7"/>
  <c r="F97" i="7"/>
  <c r="G97" i="7"/>
  <c r="H97" i="7"/>
  <c r="I97" i="7"/>
  <c r="B98" i="7"/>
  <c r="U98" i="7" s="1"/>
  <c r="V98" i="7" s="1"/>
  <c r="C98" i="7"/>
  <c r="D98" i="7"/>
  <c r="E98" i="7"/>
  <c r="F98" i="7"/>
  <c r="G98" i="7"/>
  <c r="H98" i="7"/>
  <c r="I98" i="7"/>
  <c r="B99" i="7"/>
  <c r="U99" i="7" s="1"/>
  <c r="V99" i="7" s="1"/>
  <c r="C99" i="7"/>
  <c r="D99" i="7"/>
  <c r="E99" i="7"/>
  <c r="F99" i="7"/>
  <c r="G99" i="7"/>
  <c r="H99" i="7"/>
  <c r="I99" i="7"/>
  <c r="B100" i="7"/>
  <c r="U100" i="7" s="1"/>
  <c r="V100" i="7" s="1"/>
  <c r="C100" i="7"/>
  <c r="D100" i="7"/>
  <c r="E100" i="7"/>
  <c r="F100" i="7"/>
  <c r="G100" i="7"/>
  <c r="H100" i="7"/>
  <c r="I100" i="7"/>
  <c r="B101" i="7"/>
  <c r="U101" i="7" s="1"/>
  <c r="V101" i="7" s="1"/>
  <c r="C101" i="7"/>
  <c r="D101" i="7"/>
  <c r="E101" i="7"/>
  <c r="F101" i="7"/>
  <c r="G101" i="7"/>
  <c r="H101" i="7"/>
  <c r="I101" i="7"/>
  <c r="B102" i="7"/>
  <c r="U102" i="7" s="1"/>
  <c r="V102" i="7" s="1"/>
  <c r="C102" i="7"/>
  <c r="D102" i="7"/>
  <c r="E102" i="7"/>
  <c r="F102" i="7"/>
  <c r="G102" i="7"/>
  <c r="H102" i="7"/>
  <c r="I102" i="7"/>
  <c r="B103" i="7"/>
  <c r="U103" i="7" s="1"/>
  <c r="V103" i="7" s="1"/>
  <c r="C103" i="7"/>
  <c r="D103" i="7"/>
  <c r="E103" i="7"/>
  <c r="F103" i="7"/>
  <c r="G103" i="7"/>
  <c r="H103" i="7"/>
  <c r="I103" i="7"/>
  <c r="B104" i="7"/>
  <c r="C104" i="7"/>
  <c r="D104" i="7"/>
  <c r="E104" i="7"/>
  <c r="F104" i="7"/>
  <c r="G104" i="7"/>
  <c r="H104" i="7"/>
  <c r="I104" i="7"/>
  <c r="B105" i="7"/>
  <c r="U105" i="7" s="1"/>
  <c r="V105" i="7" s="1"/>
  <c r="C105" i="7"/>
  <c r="D105" i="7"/>
  <c r="E105" i="7"/>
  <c r="F105" i="7"/>
  <c r="G105" i="7"/>
  <c r="H105" i="7"/>
  <c r="I105" i="7"/>
  <c r="B106" i="7"/>
  <c r="U106" i="7" s="1"/>
  <c r="V106" i="7" s="1"/>
  <c r="C106" i="7"/>
  <c r="D106" i="7"/>
  <c r="E106" i="7"/>
  <c r="F106" i="7"/>
  <c r="G106" i="7"/>
  <c r="H106" i="7"/>
  <c r="I106" i="7"/>
  <c r="B107" i="7"/>
  <c r="U107" i="7" s="1"/>
  <c r="V107" i="7" s="1"/>
  <c r="C107" i="7"/>
  <c r="D107" i="7"/>
  <c r="E107" i="7"/>
  <c r="F107" i="7"/>
  <c r="G107" i="7"/>
  <c r="H107" i="7"/>
  <c r="I107" i="7"/>
  <c r="B108" i="7"/>
  <c r="U108" i="7" s="1"/>
  <c r="V108" i="7" s="1"/>
  <c r="C108" i="7"/>
  <c r="D108" i="7"/>
  <c r="E108" i="7"/>
  <c r="F108" i="7"/>
  <c r="G108" i="7"/>
  <c r="H108" i="7"/>
  <c r="I108" i="7"/>
  <c r="B109" i="7"/>
  <c r="U109" i="7" s="1"/>
  <c r="V109" i="7" s="1"/>
  <c r="C109" i="7"/>
  <c r="D109" i="7"/>
  <c r="E109" i="7"/>
  <c r="F109" i="7"/>
  <c r="G109" i="7"/>
  <c r="H109" i="7"/>
  <c r="I109" i="7"/>
  <c r="B110" i="7"/>
  <c r="U110" i="7" s="1"/>
  <c r="V110" i="7" s="1"/>
  <c r="C110" i="7"/>
  <c r="D110" i="7"/>
  <c r="E110" i="7"/>
  <c r="F110" i="7"/>
  <c r="G110" i="7"/>
  <c r="H110" i="7"/>
  <c r="I110" i="7"/>
  <c r="B111" i="7"/>
  <c r="U111" i="7" s="1"/>
  <c r="V111" i="7" s="1"/>
  <c r="C111" i="7"/>
  <c r="D111" i="7"/>
  <c r="E111" i="7"/>
  <c r="F111" i="7"/>
  <c r="G111" i="7"/>
  <c r="H111" i="7"/>
  <c r="I111" i="7"/>
  <c r="B112" i="7"/>
  <c r="U112" i="7" s="1"/>
  <c r="V112" i="7" s="1"/>
  <c r="C112" i="7"/>
  <c r="D112" i="7"/>
  <c r="E112" i="7"/>
  <c r="F112" i="7"/>
  <c r="G112" i="7"/>
  <c r="H112" i="7"/>
  <c r="I112" i="7"/>
  <c r="B113" i="7"/>
  <c r="U113" i="7" s="1"/>
  <c r="V113" i="7" s="1"/>
  <c r="C113" i="7"/>
  <c r="D113" i="7"/>
  <c r="E113" i="7"/>
  <c r="F113" i="7"/>
  <c r="G113" i="7"/>
  <c r="H113" i="7"/>
  <c r="I113" i="7"/>
  <c r="B114" i="7"/>
  <c r="U114" i="7" s="1"/>
  <c r="V114" i="7" s="1"/>
  <c r="C114" i="7"/>
  <c r="D114" i="7"/>
  <c r="E114" i="7"/>
  <c r="F114" i="7"/>
  <c r="G114" i="7"/>
  <c r="H114" i="7"/>
  <c r="I114" i="7"/>
  <c r="B115" i="7"/>
  <c r="U115" i="7" s="1"/>
  <c r="V115" i="7" s="1"/>
  <c r="C115" i="7"/>
  <c r="D115" i="7"/>
  <c r="E115" i="7"/>
  <c r="F115" i="7"/>
  <c r="G115" i="7"/>
  <c r="H115" i="7"/>
  <c r="I115" i="7"/>
  <c r="B116" i="7"/>
  <c r="U116" i="7" s="1"/>
  <c r="V116" i="7" s="1"/>
  <c r="C116" i="7"/>
  <c r="D116" i="7"/>
  <c r="E116" i="7"/>
  <c r="F116" i="7"/>
  <c r="G116" i="7"/>
  <c r="H116" i="7"/>
  <c r="I116" i="7"/>
  <c r="B117" i="7"/>
  <c r="U117" i="7" s="1"/>
  <c r="V117" i="7" s="1"/>
  <c r="C117" i="7"/>
  <c r="D117" i="7"/>
  <c r="E117" i="7"/>
  <c r="F117" i="7"/>
  <c r="G117" i="7"/>
  <c r="H117" i="7"/>
  <c r="I117" i="7"/>
  <c r="B118" i="7"/>
  <c r="U118" i="7" s="1"/>
  <c r="V118" i="7" s="1"/>
  <c r="C118" i="7"/>
  <c r="D118" i="7"/>
  <c r="E118" i="7"/>
  <c r="F118" i="7"/>
  <c r="G118" i="7"/>
  <c r="H118" i="7"/>
  <c r="I118" i="7"/>
  <c r="B119" i="7"/>
  <c r="C119" i="7"/>
  <c r="D119" i="7"/>
  <c r="E119" i="7"/>
  <c r="F119" i="7"/>
  <c r="G119" i="7"/>
  <c r="H119" i="7"/>
  <c r="I119" i="7"/>
  <c r="B120" i="7"/>
  <c r="U120" i="7" s="1"/>
  <c r="V120" i="7" s="1"/>
  <c r="C120" i="7"/>
  <c r="D120" i="7"/>
  <c r="E120" i="7"/>
  <c r="F120" i="7"/>
  <c r="G120" i="7"/>
  <c r="H120" i="7"/>
  <c r="I120" i="7"/>
  <c r="B121" i="7"/>
  <c r="U121" i="7" s="1"/>
  <c r="V121" i="7" s="1"/>
  <c r="C121" i="7"/>
  <c r="D121" i="7"/>
  <c r="E121" i="7"/>
  <c r="F121" i="7"/>
  <c r="G121" i="7"/>
  <c r="H121" i="7"/>
  <c r="I121" i="7"/>
  <c r="B122" i="7"/>
  <c r="U122" i="7" s="1"/>
  <c r="V122" i="7" s="1"/>
  <c r="C122" i="7"/>
  <c r="D122" i="7"/>
  <c r="E122" i="7"/>
  <c r="F122" i="7"/>
  <c r="G122" i="7"/>
  <c r="H122" i="7"/>
  <c r="I122" i="7"/>
  <c r="B123" i="7"/>
  <c r="U123" i="7" s="1"/>
  <c r="V123" i="7" s="1"/>
  <c r="C123" i="7"/>
  <c r="D123" i="7"/>
  <c r="E123" i="7"/>
  <c r="F123" i="7"/>
  <c r="G123" i="7"/>
  <c r="H123" i="7"/>
  <c r="I123" i="7"/>
  <c r="B124" i="7"/>
  <c r="U124" i="7" s="1"/>
  <c r="V124" i="7" s="1"/>
  <c r="C124" i="7"/>
  <c r="D124" i="7"/>
  <c r="E124" i="7"/>
  <c r="F124" i="7"/>
  <c r="G124" i="7"/>
  <c r="H124" i="7"/>
  <c r="I124" i="7"/>
  <c r="B125" i="7"/>
  <c r="U125" i="7" s="1"/>
  <c r="V125" i="7" s="1"/>
  <c r="C125" i="7"/>
  <c r="D125" i="7"/>
  <c r="E125" i="7"/>
  <c r="F125" i="7"/>
  <c r="G125" i="7"/>
  <c r="H125" i="7"/>
  <c r="I125" i="7"/>
  <c r="B126" i="7"/>
  <c r="U126" i="7" s="1"/>
  <c r="V126" i="7" s="1"/>
  <c r="C126" i="7"/>
  <c r="D126" i="7"/>
  <c r="E126" i="7"/>
  <c r="F126" i="7"/>
  <c r="G126" i="7"/>
  <c r="H126" i="7"/>
  <c r="I126" i="7"/>
  <c r="B127" i="7"/>
  <c r="C127" i="7"/>
  <c r="D127" i="7"/>
  <c r="E127" i="7"/>
  <c r="F127" i="7"/>
  <c r="G127" i="7"/>
  <c r="H127" i="7"/>
  <c r="I127" i="7"/>
  <c r="B128" i="7"/>
  <c r="U128" i="7" s="1"/>
  <c r="V128" i="7" s="1"/>
  <c r="C128" i="7"/>
  <c r="D128" i="7"/>
  <c r="E128" i="7"/>
  <c r="F128" i="7"/>
  <c r="G128" i="7"/>
  <c r="H128" i="7"/>
  <c r="I128" i="7"/>
  <c r="B129" i="7"/>
  <c r="U129" i="7" s="1"/>
  <c r="V129" i="7" s="1"/>
  <c r="C129" i="7"/>
  <c r="D129" i="7"/>
  <c r="E129" i="7"/>
  <c r="F129" i="7"/>
  <c r="G129" i="7"/>
  <c r="H129" i="7"/>
  <c r="I129" i="7"/>
  <c r="B130" i="7"/>
  <c r="C130" i="7"/>
  <c r="D130" i="7"/>
  <c r="E130" i="7"/>
  <c r="F130" i="7"/>
  <c r="G130" i="7"/>
  <c r="H130" i="7"/>
  <c r="I130" i="7"/>
  <c r="B131" i="7"/>
  <c r="C131" i="7"/>
  <c r="D131" i="7"/>
  <c r="E131" i="7"/>
  <c r="F131" i="7"/>
  <c r="G131" i="7"/>
  <c r="H131" i="7"/>
  <c r="I131" i="7"/>
  <c r="B132" i="7"/>
  <c r="U132" i="7" s="1"/>
  <c r="V132" i="7" s="1"/>
  <c r="C132" i="7"/>
  <c r="D132" i="7"/>
  <c r="E132" i="7"/>
  <c r="F132" i="7"/>
  <c r="G132" i="7"/>
  <c r="H132" i="7"/>
  <c r="I132" i="7"/>
  <c r="B4" i="7"/>
  <c r="U4" i="7" s="1"/>
  <c r="V4" i="7" s="1"/>
  <c r="C4" i="7"/>
  <c r="D4" i="7"/>
  <c r="E4" i="7"/>
  <c r="F4" i="7"/>
  <c r="G4" i="7"/>
  <c r="H4" i="7"/>
  <c r="I4" i="7"/>
  <c r="B5" i="7"/>
  <c r="U5" i="7" s="1"/>
  <c r="V5" i="7" s="1"/>
  <c r="C5" i="7"/>
  <c r="D5" i="7"/>
  <c r="E5" i="7"/>
  <c r="F5" i="7"/>
  <c r="G5" i="7"/>
  <c r="H5" i="7"/>
  <c r="I5" i="7"/>
  <c r="B6" i="7"/>
  <c r="U6" i="7" s="1"/>
  <c r="V6" i="7" s="1"/>
  <c r="C6" i="7"/>
  <c r="D6" i="7"/>
  <c r="E6" i="7"/>
  <c r="F6" i="7"/>
  <c r="G6" i="7"/>
  <c r="H6" i="7"/>
  <c r="I6" i="7"/>
  <c r="B7" i="7"/>
  <c r="C7" i="7"/>
  <c r="D7" i="7"/>
  <c r="E7" i="7"/>
  <c r="F7" i="7"/>
  <c r="G7" i="7"/>
  <c r="H7" i="7"/>
  <c r="I7" i="7"/>
  <c r="B8" i="7"/>
  <c r="U8" i="7" s="1"/>
  <c r="V8" i="7" s="1"/>
  <c r="C8" i="7"/>
  <c r="D8" i="7"/>
  <c r="E8" i="7"/>
  <c r="F8" i="7"/>
  <c r="G8" i="7"/>
  <c r="H8" i="7"/>
  <c r="I8" i="7"/>
  <c r="B9" i="7"/>
  <c r="U9" i="7" s="1"/>
  <c r="V9" i="7" s="1"/>
  <c r="C9" i="7"/>
  <c r="D9" i="7"/>
  <c r="E9" i="7"/>
  <c r="F9" i="7"/>
  <c r="G9" i="7"/>
  <c r="H9" i="7"/>
  <c r="I9" i="7"/>
  <c r="B10" i="7"/>
  <c r="U10" i="7" s="1"/>
  <c r="V10" i="7" s="1"/>
  <c r="C10" i="7"/>
  <c r="D10" i="7"/>
  <c r="E10" i="7"/>
  <c r="F10" i="7"/>
  <c r="G10" i="7"/>
  <c r="H10" i="7"/>
  <c r="I10" i="7"/>
  <c r="B11" i="7"/>
  <c r="U11" i="7" s="1"/>
  <c r="V11" i="7" s="1"/>
  <c r="C11" i="7"/>
  <c r="D11" i="7"/>
  <c r="E11" i="7"/>
  <c r="F11" i="7"/>
  <c r="G11" i="7"/>
  <c r="H11" i="7"/>
  <c r="I11" i="7"/>
  <c r="B12" i="7"/>
  <c r="U12" i="7" s="1"/>
  <c r="V12" i="7" s="1"/>
  <c r="C12" i="7"/>
  <c r="D12" i="7"/>
  <c r="E12" i="7"/>
  <c r="F12" i="7"/>
  <c r="G12" i="7"/>
  <c r="H12" i="7"/>
  <c r="I12" i="7"/>
  <c r="B13" i="7"/>
  <c r="U13" i="7" s="1"/>
  <c r="V13" i="7" s="1"/>
  <c r="C13" i="7"/>
  <c r="D13" i="7"/>
  <c r="E13" i="7"/>
  <c r="F13" i="7"/>
  <c r="G13" i="7"/>
  <c r="H13" i="7"/>
  <c r="I13" i="7"/>
  <c r="B14" i="7"/>
  <c r="U14" i="7" s="1"/>
  <c r="V14" i="7" s="1"/>
  <c r="C14" i="7"/>
  <c r="D14" i="7"/>
  <c r="E14" i="7"/>
  <c r="F14" i="7"/>
  <c r="G14" i="7"/>
  <c r="H14" i="7"/>
  <c r="I14" i="7"/>
  <c r="B15" i="7"/>
  <c r="C15" i="7"/>
  <c r="D15" i="7"/>
  <c r="E15" i="7"/>
  <c r="F15" i="7"/>
  <c r="G15" i="7"/>
  <c r="H15" i="7"/>
  <c r="I15" i="7"/>
  <c r="B16" i="7"/>
  <c r="C16" i="7"/>
  <c r="D16" i="7"/>
  <c r="E16" i="7"/>
  <c r="F16" i="7"/>
  <c r="G16" i="7"/>
  <c r="H16" i="7"/>
  <c r="I16" i="7"/>
  <c r="B17" i="7"/>
  <c r="C17" i="7"/>
  <c r="D17" i="7"/>
  <c r="E17" i="7"/>
  <c r="F17" i="7"/>
  <c r="G17" i="7"/>
  <c r="H17" i="7"/>
  <c r="I17" i="7"/>
  <c r="B18" i="7"/>
  <c r="C18" i="7"/>
  <c r="D18" i="7"/>
  <c r="E18" i="7"/>
  <c r="F18" i="7"/>
  <c r="G18" i="7"/>
  <c r="H18" i="7"/>
  <c r="I18" i="7"/>
  <c r="B19" i="7"/>
  <c r="C19" i="7"/>
  <c r="D19" i="7"/>
  <c r="E19" i="7"/>
  <c r="F19" i="7"/>
  <c r="G19" i="7"/>
  <c r="H19" i="7"/>
  <c r="I19" i="7"/>
  <c r="B20" i="7"/>
  <c r="C20" i="7"/>
  <c r="D20" i="7"/>
  <c r="E20" i="7"/>
  <c r="F20" i="7"/>
  <c r="G20" i="7"/>
  <c r="H20" i="7"/>
  <c r="I20" i="7"/>
  <c r="B21" i="7"/>
  <c r="C21" i="7"/>
  <c r="D21" i="7"/>
  <c r="E21" i="7"/>
  <c r="F21" i="7"/>
  <c r="G21" i="7"/>
  <c r="H21" i="7"/>
  <c r="I21" i="7"/>
  <c r="B22" i="7"/>
  <c r="C22" i="7"/>
  <c r="D22" i="7"/>
  <c r="E22" i="7"/>
  <c r="F22" i="7"/>
  <c r="G22" i="7"/>
  <c r="H22" i="7"/>
  <c r="I22" i="7"/>
  <c r="B23" i="7"/>
  <c r="U23" i="7" s="1"/>
  <c r="V23" i="7" s="1"/>
  <c r="C23" i="7"/>
  <c r="D23" i="7"/>
  <c r="E23" i="7"/>
  <c r="F23" i="7"/>
  <c r="G23" i="7"/>
  <c r="H23" i="7"/>
  <c r="I23" i="7"/>
  <c r="B24" i="7"/>
  <c r="U24" i="7" s="1"/>
  <c r="V24" i="7" s="1"/>
  <c r="C24" i="7"/>
  <c r="D24" i="7"/>
  <c r="E24" i="7"/>
  <c r="F24" i="7"/>
  <c r="G24" i="7"/>
  <c r="H24" i="7"/>
  <c r="I24" i="7"/>
  <c r="B25" i="7"/>
  <c r="U25" i="7" s="1"/>
  <c r="V25" i="7" s="1"/>
  <c r="C25" i="7"/>
  <c r="D25" i="7"/>
  <c r="E25" i="7"/>
  <c r="F25" i="7"/>
  <c r="G25" i="7"/>
  <c r="H25" i="7"/>
  <c r="I25" i="7"/>
  <c r="B26" i="7"/>
  <c r="C26" i="7"/>
  <c r="D26" i="7"/>
  <c r="E26" i="7"/>
  <c r="F26" i="7"/>
  <c r="G26" i="7"/>
  <c r="H26" i="7"/>
  <c r="I26" i="7"/>
  <c r="B27" i="7"/>
  <c r="C27" i="7"/>
  <c r="D27" i="7"/>
  <c r="E27" i="7"/>
  <c r="F27" i="7"/>
  <c r="G27" i="7"/>
  <c r="H27" i="7"/>
  <c r="I27" i="7"/>
  <c r="B28" i="7"/>
  <c r="C28" i="7"/>
  <c r="D28" i="7"/>
  <c r="E28" i="7"/>
  <c r="F28" i="7"/>
  <c r="G28" i="7"/>
  <c r="H28" i="7"/>
  <c r="I28" i="7"/>
  <c r="B29" i="7"/>
  <c r="U29" i="7" s="1"/>
  <c r="V29" i="7" s="1"/>
  <c r="C29" i="7"/>
  <c r="D29" i="7"/>
  <c r="E29" i="7"/>
  <c r="F29" i="7"/>
  <c r="G29" i="7"/>
  <c r="H29" i="7"/>
  <c r="I29" i="7"/>
  <c r="B30" i="7"/>
  <c r="C30" i="7"/>
  <c r="D30" i="7"/>
  <c r="E30" i="7"/>
  <c r="F30" i="7"/>
  <c r="G30" i="7"/>
  <c r="H30" i="7"/>
  <c r="I30" i="7"/>
  <c r="B31" i="7"/>
  <c r="C31" i="7"/>
  <c r="D31" i="7"/>
  <c r="E31" i="7"/>
  <c r="F31" i="7"/>
  <c r="G31" i="7"/>
  <c r="H31" i="7"/>
  <c r="I31" i="7"/>
  <c r="B32" i="7"/>
  <c r="U32" i="7" s="1"/>
  <c r="V32" i="7" s="1"/>
  <c r="C32" i="7"/>
  <c r="D32" i="7"/>
  <c r="E32" i="7"/>
  <c r="F32" i="7"/>
  <c r="G32" i="7"/>
  <c r="H32" i="7"/>
  <c r="I32" i="7"/>
  <c r="B33" i="7"/>
  <c r="C33" i="7"/>
  <c r="D33" i="7"/>
  <c r="E33" i="7"/>
  <c r="F33" i="7"/>
  <c r="G33" i="7"/>
  <c r="H33" i="7"/>
  <c r="I33" i="7"/>
  <c r="B34" i="7"/>
  <c r="C34" i="7"/>
  <c r="D34" i="7"/>
  <c r="E34" i="7"/>
  <c r="F34" i="7"/>
  <c r="G34" i="7"/>
  <c r="H34" i="7"/>
  <c r="I34" i="7"/>
  <c r="B35" i="7"/>
  <c r="C35" i="7"/>
  <c r="D35" i="7"/>
  <c r="E35" i="7"/>
  <c r="F35" i="7"/>
  <c r="G35" i="7"/>
  <c r="H35" i="7"/>
  <c r="I35" i="7"/>
  <c r="B36" i="7"/>
  <c r="C36" i="7"/>
  <c r="D36" i="7"/>
  <c r="E36" i="7"/>
  <c r="F36" i="7"/>
  <c r="G36" i="7"/>
  <c r="H36" i="7"/>
  <c r="I36" i="7"/>
  <c r="B37" i="7"/>
  <c r="C37" i="7"/>
  <c r="D37" i="7"/>
  <c r="E37" i="7"/>
  <c r="F37" i="7"/>
  <c r="G37" i="7"/>
  <c r="H37" i="7"/>
  <c r="I37" i="7"/>
  <c r="B38" i="7"/>
  <c r="U38" i="7" s="1"/>
  <c r="V38" i="7" s="1"/>
  <c r="C38" i="7"/>
  <c r="D38" i="7"/>
  <c r="E38" i="7"/>
  <c r="F38" i="7"/>
  <c r="G38" i="7"/>
  <c r="H38" i="7"/>
  <c r="I38" i="7"/>
  <c r="B39" i="7"/>
  <c r="C39" i="7"/>
  <c r="D39" i="7"/>
  <c r="E39" i="7"/>
  <c r="F39" i="7"/>
  <c r="G39" i="7"/>
  <c r="H39" i="7"/>
  <c r="I39" i="7"/>
  <c r="B40" i="7"/>
  <c r="C40" i="7"/>
  <c r="D40" i="7"/>
  <c r="E40" i="7"/>
  <c r="F40" i="7"/>
  <c r="G40" i="7"/>
  <c r="H40" i="7"/>
  <c r="I40" i="7"/>
  <c r="B41" i="7"/>
  <c r="C41" i="7"/>
  <c r="D41" i="7"/>
  <c r="E41" i="7"/>
  <c r="F41" i="7"/>
  <c r="G41" i="7"/>
  <c r="H41" i="7"/>
  <c r="I41" i="7"/>
  <c r="B42" i="7"/>
  <c r="C42" i="7"/>
  <c r="D42" i="7"/>
  <c r="E42" i="7"/>
  <c r="F42" i="7"/>
  <c r="G42" i="7"/>
  <c r="H42" i="7"/>
  <c r="I42" i="7"/>
  <c r="B43" i="7"/>
  <c r="C43" i="7"/>
  <c r="D43" i="7"/>
  <c r="E43" i="7"/>
  <c r="F43" i="7"/>
  <c r="G43" i="7"/>
  <c r="H43" i="7"/>
  <c r="I43" i="7"/>
  <c r="B44" i="7"/>
  <c r="C44" i="7"/>
  <c r="D44" i="7"/>
  <c r="E44" i="7"/>
  <c r="F44" i="7"/>
  <c r="G44" i="7"/>
  <c r="H44" i="7"/>
  <c r="I44" i="7"/>
  <c r="B45" i="7"/>
  <c r="C45" i="7"/>
  <c r="D45" i="7"/>
  <c r="E45" i="7"/>
  <c r="F45" i="7"/>
  <c r="G45" i="7"/>
  <c r="H45" i="7"/>
  <c r="I45" i="7"/>
  <c r="B46" i="7"/>
  <c r="C46" i="7"/>
  <c r="D46" i="7"/>
  <c r="E46" i="7"/>
  <c r="F46" i="7"/>
  <c r="G46" i="7"/>
  <c r="H46" i="7"/>
  <c r="I46" i="7"/>
  <c r="B47" i="7"/>
  <c r="C47" i="7"/>
  <c r="D47" i="7"/>
  <c r="E47" i="7"/>
  <c r="F47" i="7"/>
  <c r="G47" i="7"/>
  <c r="H47" i="7"/>
  <c r="I47" i="7"/>
  <c r="B48" i="7"/>
  <c r="C48" i="7"/>
  <c r="D48" i="7"/>
  <c r="E48" i="7"/>
  <c r="F48" i="7"/>
  <c r="G48" i="7"/>
  <c r="H48" i="7"/>
  <c r="I48" i="7"/>
  <c r="B49" i="7"/>
  <c r="C49" i="7"/>
  <c r="D49" i="7"/>
  <c r="E49" i="7"/>
  <c r="F49" i="7"/>
  <c r="G49" i="7"/>
  <c r="H49" i="7"/>
  <c r="I49" i="7"/>
  <c r="B50" i="7"/>
  <c r="U50" i="7" s="1"/>
  <c r="V50" i="7" s="1"/>
  <c r="C50" i="7"/>
  <c r="D50" i="7"/>
  <c r="E50" i="7"/>
  <c r="F50" i="7"/>
  <c r="G50" i="7"/>
  <c r="H50" i="7"/>
  <c r="I50" i="7"/>
  <c r="B51" i="7"/>
  <c r="C51" i="7"/>
  <c r="D51" i="7"/>
  <c r="E51" i="7"/>
  <c r="F51" i="7"/>
  <c r="G51" i="7"/>
  <c r="H51" i="7"/>
  <c r="I51" i="7"/>
  <c r="B52" i="7"/>
  <c r="C52" i="7"/>
  <c r="D52" i="7"/>
  <c r="E52" i="7"/>
  <c r="F52" i="7"/>
  <c r="G52" i="7"/>
  <c r="H52" i="7"/>
  <c r="I52" i="7"/>
  <c r="B53" i="7"/>
  <c r="C53" i="7"/>
  <c r="D53" i="7"/>
  <c r="E53" i="7"/>
  <c r="F53" i="7"/>
  <c r="G53" i="7"/>
  <c r="H53" i="7"/>
  <c r="I53" i="7"/>
  <c r="B54" i="7"/>
  <c r="C54" i="7"/>
  <c r="D54" i="7"/>
  <c r="E54" i="7"/>
  <c r="F54" i="7"/>
  <c r="G54" i="7"/>
  <c r="H54" i="7"/>
  <c r="I54" i="7"/>
  <c r="B55" i="7"/>
  <c r="C55" i="7"/>
  <c r="D55" i="7"/>
  <c r="E55" i="7"/>
  <c r="F55" i="7"/>
  <c r="G55" i="7"/>
  <c r="H55" i="7"/>
  <c r="I55" i="7"/>
  <c r="B56" i="7"/>
  <c r="C56" i="7"/>
  <c r="D56" i="7"/>
  <c r="E56" i="7"/>
  <c r="F56" i="7"/>
  <c r="G56" i="7"/>
  <c r="H56" i="7"/>
  <c r="I56" i="7"/>
  <c r="B57" i="7"/>
  <c r="U57" i="7" s="1"/>
  <c r="V57" i="7" s="1"/>
  <c r="C57" i="7"/>
  <c r="D57" i="7"/>
  <c r="E57" i="7"/>
  <c r="F57" i="7"/>
  <c r="G57" i="7"/>
  <c r="H57" i="7"/>
  <c r="I57" i="7"/>
  <c r="B58" i="7"/>
  <c r="C58" i="7"/>
  <c r="D58" i="7"/>
  <c r="E58" i="7"/>
  <c r="F58" i="7"/>
  <c r="G58" i="7"/>
  <c r="H58" i="7"/>
  <c r="I58" i="7"/>
  <c r="B59" i="7"/>
  <c r="C59" i="7"/>
  <c r="D59" i="7"/>
  <c r="E59" i="7"/>
  <c r="F59" i="7"/>
  <c r="G59" i="7"/>
  <c r="H59" i="7"/>
  <c r="I59" i="7"/>
  <c r="B60" i="7"/>
  <c r="C60" i="7"/>
  <c r="D60" i="7"/>
  <c r="E60" i="7"/>
  <c r="F60" i="7"/>
  <c r="G60" i="7"/>
  <c r="H60" i="7"/>
  <c r="I60" i="7"/>
  <c r="B61" i="7"/>
  <c r="C61" i="7"/>
  <c r="D61" i="7"/>
  <c r="E61" i="7"/>
  <c r="F61" i="7"/>
  <c r="G61" i="7"/>
  <c r="H61" i="7"/>
  <c r="I61" i="7"/>
  <c r="B62" i="7"/>
  <c r="C62" i="7"/>
  <c r="D62" i="7"/>
  <c r="E62" i="7"/>
  <c r="F62" i="7"/>
  <c r="G62" i="7"/>
  <c r="H62" i="7"/>
  <c r="I62" i="7"/>
  <c r="B63" i="7"/>
  <c r="C63" i="7"/>
  <c r="D63" i="7"/>
  <c r="E63" i="7"/>
  <c r="F63" i="7"/>
  <c r="G63" i="7"/>
  <c r="H63" i="7"/>
  <c r="I63" i="7"/>
  <c r="B64" i="7"/>
  <c r="C64" i="7"/>
  <c r="D64" i="7"/>
  <c r="E64" i="7"/>
  <c r="F64" i="7"/>
  <c r="G64" i="7"/>
  <c r="H64" i="7"/>
  <c r="I64" i="7"/>
  <c r="B65" i="7"/>
  <c r="C65" i="7"/>
  <c r="D65" i="7"/>
  <c r="E65" i="7"/>
  <c r="F65" i="7"/>
  <c r="G65" i="7"/>
  <c r="H65" i="7"/>
  <c r="I65" i="7"/>
  <c r="B66" i="7"/>
  <c r="C66" i="7"/>
  <c r="D66" i="7"/>
  <c r="E66" i="7"/>
  <c r="F66" i="7"/>
  <c r="G66" i="7"/>
  <c r="H66" i="7"/>
  <c r="I66" i="7"/>
  <c r="B67" i="7"/>
  <c r="C67" i="7"/>
  <c r="D67" i="7"/>
  <c r="E67" i="7"/>
  <c r="F67" i="7"/>
  <c r="G67" i="7"/>
  <c r="H67" i="7"/>
  <c r="I67" i="7"/>
  <c r="C3" i="7"/>
  <c r="D3" i="7"/>
  <c r="E3" i="7"/>
  <c r="F3" i="7"/>
  <c r="G3" i="7"/>
  <c r="H3" i="7"/>
  <c r="I3" i="7"/>
  <c r="B3" i="7"/>
  <c r="U65" i="7" l="1"/>
  <c r="V65" i="7" s="1"/>
  <c r="U62" i="7"/>
  <c r="V62" i="7" s="1"/>
  <c r="U56" i="7"/>
  <c r="V56" i="7" s="1"/>
  <c r="U53" i="7"/>
  <c r="V53" i="7" s="1"/>
  <c r="U47" i="7"/>
  <c r="V47" i="7" s="1"/>
  <c r="U45" i="7"/>
  <c r="V45" i="7" s="1"/>
  <c r="U43" i="7"/>
  <c r="V43" i="7" s="1"/>
  <c r="U40" i="7"/>
  <c r="V40" i="7" s="1"/>
  <c r="U30" i="7"/>
  <c r="V30" i="7" s="1"/>
  <c r="U26" i="7"/>
  <c r="V26" i="7" s="1"/>
  <c r="U21" i="7"/>
  <c r="V21" i="7" s="1"/>
  <c r="U19" i="7"/>
  <c r="V19" i="7" s="1"/>
  <c r="U17" i="7"/>
  <c r="V17" i="7" s="1"/>
  <c r="U130" i="7"/>
  <c r="V130" i="7" s="1"/>
  <c r="U127" i="7"/>
  <c r="V127" i="7" s="1"/>
  <c r="U119" i="7"/>
  <c r="V119" i="7" s="1"/>
  <c r="U95" i="7"/>
  <c r="V95" i="7" s="1"/>
  <c r="U169" i="7"/>
  <c r="V169" i="7" s="1"/>
  <c r="U163" i="7"/>
  <c r="V163" i="7" s="1"/>
  <c r="U162" i="7"/>
  <c r="V162" i="7" s="1"/>
  <c r="U146" i="7"/>
  <c r="V146" i="7" s="1"/>
  <c r="U3" i="7"/>
  <c r="V3" i="7" s="1"/>
  <c r="U67" i="7"/>
  <c r="V67" i="7" s="1"/>
  <c r="U64" i="7"/>
  <c r="V64" i="7" s="1"/>
  <c r="U61" i="7"/>
  <c r="V61" i="7" s="1"/>
  <c r="U60" i="7"/>
  <c r="V60" i="7" s="1"/>
  <c r="U58" i="7"/>
  <c r="V58" i="7" s="1"/>
  <c r="U54" i="7"/>
  <c r="V54" i="7" s="1"/>
  <c r="U52" i="7"/>
  <c r="V52" i="7" s="1"/>
  <c r="U51" i="7"/>
  <c r="V51" i="7" s="1"/>
  <c r="U49" i="7"/>
  <c r="V49" i="7" s="1"/>
  <c r="U44" i="7"/>
  <c r="V44" i="7" s="1"/>
  <c r="U42" i="7"/>
  <c r="V42" i="7" s="1"/>
  <c r="U37" i="7"/>
  <c r="V37" i="7" s="1"/>
  <c r="U35" i="7"/>
  <c r="V35" i="7" s="1"/>
  <c r="U34" i="7"/>
  <c r="V34" i="7" s="1"/>
  <c r="U28" i="7"/>
  <c r="V28" i="7" s="1"/>
  <c r="U22" i="7"/>
  <c r="V22" i="7" s="1"/>
  <c r="U18" i="7"/>
  <c r="V18" i="7" s="1"/>
  <c r="U16" i="7"/>
  <c r="V16" i="7" s="1"/>
  <c r="U15" i="7"/>
  <c r="V15" i="7" s="1"/>
  <c r="U7" i="7"/>
  <c r="V7" i="7" s="1"/>
  <c r="U66" i="7"/>
  <c r="V66" i="7" s="1"/>
  <c r="U63" i="7"/>
  <c r="V63" i="7" s="1"/>
  <c r="U59" i="7"/>
  <c r="V59" i="7" s="1"/>
  <c r="U55" i="7"/>
  <c r="V55" i="7" s="1"/>
  <c r="U48" i="7"/>
  <c r="V48" i="7" s="1"/>
  <c r="U46" i="7"/>
  <c r="V46" i="7" s="1"/>
  <c r="U41" i="7"/>
  <c r="V41" i="7" s="1"/>
  <c r="U39" i="7"/>
  <c r="V39" i="7" s="1"/>
  <c r="U36" i="7"/>
  <c r="V36" i="7" s="1"/>
  <c r="U33" i="7"/>
  <c r="V33" i="7" s="1"/>
  <c r="U31" i="7"/>
  <c r="V31" i="7" s="1"/>
  <c r="U27" i="7"/>
  <c r="V27" i="7" s="1"/>
  <c r="U20" i="7"/>
  <c r="V20" i="7" s="1"/>
  <c r="U131" i="7"/>
  <c r="V131" i="7" s="1"/>
  <c r="U104" i="7"/>
  <c r="V104" i="7" s="1"/>
  <c r="U85" i="7"/>
  <c r="V85" i="7" s="1"/>
  <c r="U82" i="7"/>
  <c r="V82" i="7" s="1"/>
  <c r="U78" i="7"/>
  <c r="V78" i="7" s="1"/>
  <c r="U179" i="7"/>
  <c r="V179" i="7" s="1"/>
  <c r="U176" i="7"/>
  <c r="V176" i="7" s="1"/>
  <c r="U143" i="7"/>
  <c r="V143" i="7" s="1"/>
  <c r="U652" i="7"/>
  <c r="V652" i="7" s="1"/>
  <c r="U634" i="7"/>
  <c r="V634" i="7" s="1"/>
  <c r="U632" i="7"/>
  <c r="V632" i="7" s="1"/>
  <c r="U610" i="7"/>
  <c r="V610" i="7" s="1"/>
  <c r="U609" i="7"/>
  <c r="V609" i="7" s="1"/>
  <c r="U607" i="7"/>
  <c r="V607" i="7" s="1"/>
  <c r="U601" i="7"/>
  <c r="V601" i="7" s="1"/>
  <c r="U594" i="7"/>
  <c r="V594" i="7" s="1"/>
  <c r="U581" i="7"/>
  <c r="V581" i="7" s="1"/>
  <c r="U579" i="7"/>
  <c r="V579" i="7" s="1"/>
  <c r="U571" i="7"/>
  <c r="V571" i="7" s="1"/>
  <c r="U569" i="7"/>
  <c r="V569" i="7" s="1"/>
  <c r="U568" i="7"/>
  <c r="V568" i="7" s="1"/>
  <c r="U562" i="7"/>
  <c r="V562" i="7" s="1"/>
  <c r="U560" i="7"/>
  <c r="V560" i="7" s="1"/>
  <c r="U556" i="7"/>
  <c r="V556" i="7" s="1"/>
  <c r="U551" i="7"/>
  <c r="V551" i="7" s="1"/>
  <c r="U550" i="7"/>
  <c r="V550" i="7" s="1"/>
  <c r="U548" i="7"/>
  <c r="V548" i="7" s="1"/>
  <c r="U547" i="7"/>
  <c r="V547" i="7" s="1"/>
  <c r="U538" i="7"/>
  <c r="V538" i="7" s="1"/>
  <c r="U536" i="7"/>
  <c r="V536" i="7" s="1"/>
  <c r="U524" i="7"/>
  <c r="V524" i="7" s="1"/>
  <c r="U523" i="7"/>
  <c r="V523" i="7" s="1"/>
  <c r="U517" i="7"/>
  <c r="V517" i="7" s="1"/>
  <c r="U510" i="7"/>
  <c r="V510" i="7" s="1"/>
  <c r="U509" i="7"/>
  <c r="V509" i="7" s="1"/>
  <c r="U508" i="7"/>
  <c r="V508" i="7" s="1"/>
  <c r="U507" i="7"/>
  <c r="V507" i="7" s="1"/>
  <c r="U497" i="7"/>
  <c r="V497" i="7" s="1"/>
  <c r="U494" i="7"/>
  <c r="V494" i="7" s="1"/>
  <c r="U490" i="7"/>
  <c r="V490" i="7" s="1"/>
  <c r="U487" i="7"/>
  <c r="V487" i="7" s="1"/>
  <c r="U482" i="7"/>
  <c r="V482" i="7" s="1"/>
  <c r="U479" i="7"/>
  <c r="V479" i="7" s="1"/>
  <c r="U475" i="7"/>
  <c r="V475" i="7" s="1"/>
  <c r="U474" i="7"/>
  <c r="V474" i="7" s="1"/>
  <c r="U470" i="7"/>
  <c r="V470" i="7" s="1"/>
  <c r="U469" i="7"/>
  <c r="V469" i="7" s="1"/>
  <c r="U457" i="7"/>
  <c r="V457" i="7" s="1"/>
  <c r="U449" i="7"/>
  <c r="V449" i="7" s="1"/>
  <c r="U446" i="7"/>
  <c r="V446" i="7" s="1"/>
  <c r="U443" i="7"/>
  <c r="V443" i="7" s="1"/>
  <c r="U441" i="7"/>
  <c r="V441" i="7" s="1"/>
  <c r="U433" i="7"/>
  <c r="V433" i="7" s="1"/>
  <c r="U431" i="7"/>
  <c r="V431" i="7" s="1"/>
  <c r="U428" i="7"/>
  <c r="V428" i="7" s="1"/>
  <c r="U426" i="7"/>
  <c r="V426" i="7" s="1"/>
  <c r="U424" i="7"/>
  <c r="V424" i="7" s="1"/>
  <c r="U421" i="7"/>
  <c r="V421" i="7" s="1"/>
  <c r="U416" i="7"/>
  <c r="V416" i="7" s="1"/>
  <c r="U413" i="7"/>
  <c r="V413" i="7" s="1"/>
  <c r="U412" i="7"/>
  <c r="V412" i="7" s="1"/>
  <c r="U411" i="7"/>
  <c r="V411" i="7" s="1"/>
  <c r="U405" i="7"/>
  <c r="V405" i="7" s="1"/>
  <c r="U402" i="7"/>
  <c r="V402" i="7" s="1"/>
  <c r="U401" i="7"/>
  <c r="V401" i="7" s="1"/>
  <c r="U400" i="7"/>
  <c r="V400" i="7" s="1"/>
  <c r="U387" i="7"/>
  <c r="V387" i="7" s="1"/>
  <c r="U386" i="7"/>
  <c r="V386" i="7" s="1"/>
  <c r="U381" i="7"/>
  <c r="V381" i="7" s="1"/>
  <c r="U374" i="7"/>
  <c r="V374" i="7" s="1"/>
  <c r="U366" i="7"/>
  <c r="V366" i="7" s="1"/>
  <c r="U361" i="7"/>
  <c r="V361" i="7" s="1"/>
  <c r="U347" i="7"/>
  <c r="V347" i="7" s="1"/>
  <c r="U342" i="7"/>
  <c r="V342" i="7" s="1"/>
  <c r="U339" i="7"/>
  <c r="V339" i="7" s="1"/>
  <c r="U329" i="7"/>
  <c r="V329" i="7" s="1"/>
  <c r="U323" i="7"/>
  <c r="V323" i="7" s="1"/>
  <c r="U321" i="7"/>
  <c r="V321" i="7" s="1"/>
  <c r="U320" i="7"/>
  <c r="V320" i="7" s="1"/>
  <c r="U317" i="7"/>
  <c r="V317" i="7" s="1"/>
  <c r="U316" i="7"/>
  <c r="V316" i="7" s="1"/>
  <c r="U311" i="7"/>
  <c r="V311" i="7" s="1"/>
  <c r="U308" i="7"/>
  <c r="V308" i="7" s="1"/>
  <c r="U307" i="7"/>
  <c r="V307" i="7" s="1"/>
  <c r="U301" i="7"/>
  <c r="V301" i="7" s="1"/>
  <c r="U287" i="7"/>
  <c r="V287" i="7" s="1"/>
  <c r="U276" i="7"/>
  <c r="V276" i="7" s="1"/>
  <c r="U275" i="7"/>
  <c r="V275" i="7" s="1"/>
  <c r="U272" i="7"/>
  <c r="V272" i="7" s="1"/>
  <c r="U261" i="7"/>
  <c r="V261" i="7" s="1"/>
  <c r="U256" i="7"/>
  <c r="V256" i="7" s="1"/>
  <c r="U254" i="7"/>
  <c r="V254" i="7" s="1"/>
  <c r="U251" i="7"/>
  <c r="V251" i="7" s="1"/>
  <c r="U250" i="7"/>
  <c r="V250" i="7" s="1"/>
  <c r="U241" i="7"/>
  <c r="V241" i="7" s="1"/>
  <c r="U239" i="7"/>
  <c r="V239" i="7" s="1"/>
  <c r="U236" i="7"/>
  <c r="V236" i="7" s="1"/>
  <c r="U229" i="7"/>
  <c r="V229" i="7" s="1"/>
  <c r="U227" i="7"/>
  <c r="V227" i="7" s="1"/>
  <c r="U225" i="7"/>
  <c r="V225" i="7" s="1"/>
  <c r="U222" i="7"/>
  <c r="V222" i="7" s="1"/>
  <c r="U221" i="7"/>
  <c r="V221" i="7" s="1"/>
  <c r="U218" i="7"/>
  <c r="V218" i="7" s="1"/>
  <c r="U217" i="7"/>
  <c r="V217" i="7" s="1"/>
  <c r="U216" i="7"/>
  <c r="V216" i="7" s="1"/>
  <c r="U215" i="7"/>
  <c r="V215" i="7" s="1"/>
  <c r="U213" i="7"/>
  <c r="V213" i="7" s="1"/>
  <c r="U212" i="7"/>
  <c r="V212" i="7" s="1"/>
  <c r="U206" i="7"/>
  <c r="V206" i="7" s="1"/>
  <c r="U201" i="7"/>
  <c r="V201" i="7" s="1"/>
  <c r="Q24" i="5"/>
  <c r="Q18" i="5"/>
  <c r="Q12" i="5"/>
  <c r="M11"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L71" i="5" s="1"/>
  <c r="M71" i="5" s="1"/>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5" i="5"/>
  <c r="C3" i="5"/>
  <c r="C4" i="5"/>
  <c r="C2" i="5"/>
  <c r="W3" i="7" l="1"/>
  <c r="L68" i="5"/>
  <c r="M68" i="5" s="1"/>
  <c r="L27" i="5"/>
  <c r="R44" i="5"/>
  <c r="S44" i="5" s="1"/>
  <c r="T44" i="5" s="1"/>
  <c r="L72" i="5"/>
  <c r="M72" i="5" s="1"/>
  <c r="L20" i="5"/>
  <c r="L48" i="5"/>
  <c r="M48" i="5" s="1"/>
  <c r="L70" i="5"/>
  <c r="M70" i="5" s="1"/>
  <c r="L64" i="5"/>
  <c r="M64" i="5" s="1"/>
  <c r="R48" i="5"/>
  <c r="S48" i="5" s="1"/>
  <c r="T48" i="5" s="1"/>
  <c r="L26" i="5"/>
  <c r="L59" i="5"/>
  <c r="M59" i="5" s="1"/>
  <c r="L6" i="5"/>
  <c r="L52" i="5"/>
  <c r="M52" i="5" s="1"/>
  <c r="L50" i="5"/>
  <c r="M50" i="5" s="1"/>
  <c r="L29" i="5"/>
  <c r="L24" i="5"/>
  <c r="L25" i="5"/>
  <c r="L47" i="5"/>
  <c r="M47" i="5" s="1"/>
  <c r="R53" i="5"/>
  <c r="S53" i="5" s="1"/>
  <c r="T53" i="5" s="1"/>
  <c r="R49" i="5"/>
  <c r="S49" i="5" s="1"/>
  <c r="T49" i="5" s="1"/>
  <c r="R52" i="5"/>
  <c r="S52" i="5" s="1"/>
  <c r="T52" i="5" s="1"/>
  <c r="L15" i="5"/>
  <c r="R51" i="5"/>
  <c r="S51" i="5" s="1"/>
  <c r="T51" i="5" s="1"/>
  <c r="L69" i="5"/>
  <c r="M69" i="5" s="1"/>
  <c r="L62" i="5"/>
  <c r="M62" i="5" s="1"/>
  <c r="R47" i="5"/>
  <c r="S47" i="5" s="1"/>
  <c r="T47" i="5" s="1"/>
  <c r="L58" i="5"/>
  <c r="M58" i="5" s="1"/>
  <c r="L57" i="5"/>
  <c r="M57" i="5" s="1"/>
  <c r="L31" i="5"/>
  <c r="R45" i="5"/>
  <c r="S45" i="5" s="1"/>
  <c r="T45" i="5" s="1"/>
  <c r="L66" i="5"/>
  <c r="M66" i="5" s="1"/>
  <c r="L65" i="5"/>
  <c r="M65" i="5" s="1"/>
  <c r="L61" i="5"/>
  <c r="M61" i="5" s="1"/>
  <c r="L60" i="5"/>
  <c r="M60" i="5" s="1"/>
  <c r="R46" i="5"/>
  <c r="S46" i="5" s="1"/>
  <c r="T46" i="5" s="1"/>
  <c r="L53" i="5"/>
  <c r="M53" i="5" s="1"/>
  <c r="L16" i="5"/>
  <c r="L51" i="5"/>
  <c r="M51" i="5" s="1"/>
  <c r="L21" i="5"/>
  <c r="L28" i="5"/>
  <c r="R50" i="5"/>
  <c r="S50" i="5" s="1"/>
  <c r="T50" i="5" s="1"/>
  <c r="L67" i="5"/>
  <c r="M67" i="5" s="1"/>
  <c r="L63" i="5"/>
  <c r="M63" i="5" s="1"/>
  <c r="L56" i="5"/>
  <c r="M56" i="5" s="1"/>
  <c r="L55" i="5"/>
  <c r="M55" i="5" s="1"/>
  <c r="L54" i="5"/>
  <c r="M54" i="5" s="1"/>
  <c r="L19" i="5"/>
  <c r="L49" i="5"/>
  <c r="M49" i="5" s="1"/>
  <c r="L18" i="5"/>
  <c r="L17" i="5"/>
  <c r="L30" i="5"/>
  <c r="L35" i="5"/>
  <c r="L7" i="5"/>
  <c r="L39" i="5" s="1"/>
  <c r="L14" i="5"/>
  <c r="L10" i="5"/>
  <c r="L42" i="5" s="1"/>
  <c r="L4" i="5"/>
  <c r="L36" i="5" s="1"/>
  <c r="L8" i="5"/>
  <c r="L40" i="5" s="1"/>
  <c r="L5" i="5"/>
  <c r="L37" i="5" s="1"/>
  <c r="L9" i="5"/>
  <c r="L41" i="5" s="1"/>
  <c r="L38" i="5" l="1"/>
  <c r="F12" i="4"/>
  <c r="G11" i="4"/>
  <c r="G10" i="4"/>
  <c r="G9" i="4"/>
  <c r="G8" i="4"/>
  <c r="G7" i="4"/>
  <c r="G6" i="4"/>
  <c r="G5" i="4"/>
  <c r="G4" i="4"/>
  <c r="C11" i="4"/>
  <c r="C10" i="4"/>
  <c r="C9" i="4"/>
  <c r="C8" i="4"/>
  <c r="C7" i="4"/>
  <c r="C6" i="4"/>
  <c r="C5" i="4"/>
  <c r="C4" i="4"/>
  <c r="B12" i="4"/>
  <c r="H84" i="3" l="1"/>
  <c r="L627" i="1"/>
  <c r="J31" i="4"/>
  <c r="G14" i="3"/>
  <c r="G15" i="3"/>
  <c r="G16" i="3"/>
  <c r="G17" i="3"/>
  <c r="G18" i="3"/>
  <c r="G19" i="3"/>
  <c r="G20" i="3"/>
  <c r="G21" i="3"/>
  <c r="G22" i="3"/>
  <c r="G23" i="3"/>
  <c r="G24" i="3"/>
  <c r="G25" i="3"/>
  <c r="G26" i="3"/>
  <c r="G27" i="3"/>
  <c r="G28" i="3"/>
  <c r="G29" i="3"/>
  <c r="G30" i="3"/>
  <c r="G31" i="3"/>
  <c r="G32" i="3"/>
  <c r="G33" i="3"/>
  <c r="G34" i="3"/>
  <c r="G35" i="3"/>
  <c r="G36" i="3"/>
  <c r="G37" i="3"/>
  <c r="G38" i="3"/>
  <c r="G13" i="3"/>
  <c r="I41" i="3"/>
  <c r="I81" i="3" s="1"/>
  <c r="J81" i="3" s="1"/>
  <c r="I62" i="3" l="1"/>
  <c r="J62" i="3" s="1"/>
  <c r="I74" i="3"/>
  <c r="J74" i="3" s="1"/>
  <c r="I59" i="3"/>
  <c r="J59" i="3" s="1"/>
  <c r="I63" i="3"/>
  <c r="J63" i="3" s="1"/>
  <c r="I67" i="3"/>
  <c r="J67" i="3" s="1"/>
  <c r="I71" i="3"/>
  <c r="J71" i="3" s="1"/>
  <c r="I75" i="3"/>
  <c r="J75" i="3" s="1"/>
  <c r="I79" i="3"/>
  <c r="J79" i="3" s="1"/>
  <c r="I83" i="3"/>
  <c r="J83" i="3" s="1"/>
  <c r="I58" i="3"/>
  <c r="I66" i="3"/>
  <c r="J66" i="3" s="1"/>
  <c r="I70" i="3"/>
  <c r="J70" i="3" s="1"/>
  <c r="I78" i="3"/>
  <c r="J78" i="3" s="1"/>
  <c r="I82" i="3"/>
  <c r="J82" i="3" s="1"/>
  <c r="I60" i="3"/>
  <c r="J60" i="3" s="1"/>
  <c r="I64" i="3"/>
  <c r="J64" i="3" s="1"/>
  <c r="I68" i="3"/>
  <c r="J68" i="3" s="1"/>
  <c r="I72" i="3"/>
  <c r="J72" i="3" s="1"/>
  <c r="I76" i="3"/>
  <c r="J76" i="3" s="1"/>
  <c r="I80" i="3"/>
  <c r="J80" i="3" s="1"/>
  <c r="I61" i="3"/>
  <c r="J61" i="3" s="1"/>
  <c r="I65" i="3"/>
  <c r="J65" i="3" s="1"/>
  <c r="I69" i="3"/>
  <c r="J69" i="3" s="1"/>
  <c r="I73" i="3"/>
  <c r="J73" i="3" s="1"/>
  <c r="I77" i="3"/>
  <c r="J77" i="3" s="1"/>
  <c r="Q17" i="3"/>
  <c r="R17" i="3" s="1"/>
  <c r="C25" i="3"/>
  <c r="C24" i="3"/>
  <c r="B23" i="3"/>
  <c r="C23" i="3" s="1"/>
  <c r="C22" i="3"/>
  <c r="B22" i="3"/>
  <c r="C21" i="3"/>
  <c r="C20" i="3"/>
  <c r="C19" i="3"/>
  <c r="C3" i="3"/>
  <c r="C4" i="3"/>
  <c r="C7" i="3"/>
  <c r="C8" i="3"/>
  <c r="C2" i="3"/>
  <c r="B5" i="3"/>
  <c r="B6" i="3"/>
  <c r="C6" i="3" s="1"/>
  <c r="B9" i="3" l="1"/>
  <c r="J58" i="3"/>
  <c r="I84" i="3"/>
  <c r="Q32" i="3"/>
  <c r="R32" i="3" s="1"/>
  <c r="Q28" i="3"/>
  <c r="R28" i="3" s="1"/>
  <c r="Q24" i="3"/>
  <c r="R24" i="3" s="1"/>
  <c r="Q20" i="3"/>
  <c r="R20" i="3" s="1"/>
  <c r="Q16" i="3"/>
  <c r="R16" i="3" s="1"/>
  <c r="Q13" i="3"/>
  <c r="R13" i="3" s="1"/>
  <c r="Q35" i="3"/>
  <c r="R35" i="3" s="1"/>
  <c r="Q31" i="3"/>
  <c r="R31" i="3" s="1"/>
  <c r="Q27" i="3"/>
  <c r="R27" i="3" s="1"/>
  <c r="Q23" i="3"/>
  <c r="R23" i="3" s="1"/>
  <c r="Q19" i="3"/>
  <c r="R19" i="3" s="1"/>
  <c r="Q15" i="3"/>
  <c r="R15" i="3" s="1"/>
  <c r="Q38" i="3"/>
  <c r="R38" i="3" s="1"/>
  <c r="Q34" i="3"/>
  <c r="R34" i="3" s="1"/>
  <c r="Q30" i="3"/>
  <c r="R30" i="3" s="1"/>
  <c r="Q26" i="3"/>
  <c r="R26" i="3" s="1"/>
  <c r="Q22" i="3"/>
  <c r="R22" i="3" s="1"/>
  <c r="Q18" i="3"/>
  <c r="R18" i="3" s="1"/>
  <c r="Q14" i="3"/>
  <c r="R14" i="3" s="1"/>
  <c r="Q36" i="3"/>
  <c r="R36" i="3" s="1"/>
  <c r="C5" i="3"/>
  <c r="I3" i="3" s="1"/>
  <c r="Q37" i="3"/>
  <c r="R37" i="3" s="1"/>
  <c r="Q33" i="3"/>
  <c r="R33" i="3" s="1"/>
  <c r="Q29" i="3"/>
  <c r="R29" i="3" s="1"/>
  <c r="Q25" i="3"/>
  <c r="R25" i="3" s="1"/>
  <c r="Q21" i="3"/>
  <c r="R21" i="3" s="1"/>
  <c r="D9" i="3"/>
  <c r="C9" i="3"/>
</calcChain>
</file>

<file path=xl/sharedStrings.xml><?xml version="1.0" encoding="utf-8"?>
<sst xmlns="http://schemas.openxmlformats.org/spreadsheetml/2006/main" count="4536" uniqueCount="1875">
  <si>
    <t>id_Pregunta</t>
  </si>
  <si>
    <t>Titulo</t>
  </si>
  <si>
    <t>Cuerpo</t>
  </si>
  <si>
    <t>Categoria</t>
  </si>
  <si>
    <t>Clase</t>
  </si>
  <si>
    <t>HWeb</t>
  </si>
  <si>
    <t>HYA</t>
  </si>
  <si>
    <t>NResp</t>
  </si>
  <si>
    <t>Seguidores</t>
  </si>
  <si>
    <t>20121227125834AAqDRyt</t>
  </si>
  <si>
    <t xml:space="preserve">
            Where can I get a customized hole puncher?
        </t>
  </si>
  <si>
    <t>I've been trying to find a site that would let me design my own hole puncher to be used at a nail salon but have been unsuccessful. I want the hole to be shaped into a nail polish bottle and a cursive "L" if possible. Does anyone know where I can get this done?</t>
  </si>
  <si>
    <t xml:space="preserve"> Local Businesses</t>
  </si>
  <si>
    <t>Archivada</t>
  </si>
  <si>
    <t>20130122223154AAvVr9X</t>
  </si>
  <si>
    <t xml:space="preserve">
            What jobs in San Diego hiring?
        </t>
  </si>
  <si>
    <t>I'm 16, I need a job, what jobs are hiring in San Diego, or please let me know if you're a manager or something at a job that hires teens</t>
  </si>
  <si>
    <t>Archivadas y Web</t>
  </si>
  <si>
    <t>20130228085426AAMwG2Y</t>
  </si>
  <si>
    <t xml:space="preserve">
            Can I eat a fray bentos pie that is 11 years out of date?
        </t>
  </si>
  <si>
    <t xml:space="preserve"> Dining Out</t>
  </si>
  <si>
    <t>Particulares</t>
  </si>
  <si>
    <t>20130311113135AAls4Ky</t>
  </si>
  <si>
    <t xml:space="preserve">
            What does twin occupancy mean in a hotel?
        </t>
  </si>
  <si>
    <t>Room Type: Family Room  _x000D_
Rate Type: Flexible Rate _x000D_
Occupancy: Twin _x000D_
Adults: 3 _x000D_
Does that mean it has 2 single beds and a sofa or a double bed and a sofa? This is for travelodge btw</t>
  </si>
  <si>
    <t>20130325040026AA6yKJa</t>
  </si>
  <si>
    <t xml:space="preserve">
            Which Family Lawyer should I consult in Sydney, Australia?
        </t>
  </si>
  <si>
    <t>I need a lawyer who can help me to get my child custody. If you know any good lawyer from Sydney, Please refer &amp; give me there contact details.</t>
  </si>
  <si>
    <t>20130325172540AAAwh9q</t>
  </si>
  <si>
    <t xml:space="preserve">
            Where can i apply for jobs in denver co?
        </t>
  </si>
  <si>
    <t xml:space="preserve"> So ive been everywhere in denver co trying to look for a job but no luck yet ! . .  I'm 23 ! What are some good websites to look for one? Ive heard there are a few company that help you get a job. I heard that you pay $25 and they will look for one. Ive applied to a bunch of warehouses but nothing. I'm gonna try to apply to some stores and see if that works out. Please help out if you know some good places  _x000D_
Thanks</t>
  </si>
  <si>
    <t>20130405181815AA3mGtU</t>
  </si>
  <si>
    <t xml:space="preserve">
            Hi, is this at least 20 characters long?
        </t>
  </si>
  <si>
    <t>i don't wanna add detail</t>
  </si>
  <si>
    <t>20130419135724AAd1URe</t>
  </si>
  <si>
    <t xml:space="preserve">
            How does a bulletproof vest work?
        </t>
  </si>
  <si>
    <t>Anyone have information on how a bullet proof vest actually stops a bullet?</t>
  </si>
  <si>
    <t>Web</t>
  </si>
  <si>
    <t>20130424090715AAcLFce</t>
  </si>
  <si>
    <t xml:space="preserve">
            I faint from a erection?
        </t>
  </si>
  <si>
    <t>When ever i'm beginning to get an erection i feel faint but once i have a full on erection i faint why?</t>
  </si>
  <si>
    <t>20130430074237AA6zzss</t>
  </si>
  <si>
    <t xml:space="preserve">
            I feel like my dog is possessed.?
        </t>
  </si>
  <si>
    <t xml:space="preserve"> So lately my dog has been trying to attack me and that usually never happens because he is gentle and very nice. I used to pull his ears and stroke his fur in the opposite direction and he never did anything but moan a little bit. Now when im doing these things, he bites me and gets all angry at me.. idk y... please! someone help me find a priest that can cure my dog!?!?!?</t>
  </si>
  <si>
    <t>20130501045958AA0smQp</t>
  </si>
  <si>
    <t xml:space="preserve">
            Best shoe shop in Edinburgh?
        </t>
  </si>
  <si>
    <t>Hi everyone, I'm looking for a shoe shop in Edinburgh which is offering elegant shoes for a decent price. Any recommendations?</t>
  </si>
  <si>
    <t>Opiniones</t>
  </si>
  <si>
    <t>20130527225827AAfp6PB</t>
  </si>
  <si>
    <t xml:space="preserve">
            Is there any reliable moving company in Austin that moves Furniture?
        </t>
  </si>
  <si>
    <t>I want to move my office furniture . Please suggest me any reliable company that offers moving services at low cost?</t>
  </si>
  <si>
    <t>20130528183651AAlxxEK</t>
  </si>
  <si>
    <t xml:space="preserve">
            Whats the amount for baby sitting ?
        </t>
  </si>
  <si>
    <t>im baby sitting a 3 year old and her brother who is 6 or 8 and my tia im babysitting her kids asked what will i charge and i was nervous too answert back . im going to be there in the mornin maybe 2 or 3 days straight and im gonna sleep over to so `is that extra amount of money ? _x000D_
please answer  _x000D_
 _x000D_
 _x000D_
thanks (:</t>
  </si>
  <si>
    <t>20130607172706AAigUYZ</t>
  </si>
  <si>
    <t xml:space="preserve">
            What would happen if California banned Justin bieber to come into the state?
        </t>
  </si>
  <si>
    <t>20130608192858AAFbiYs</t>
  </si>
  <si>
    <t xml:space="preserve">
            How old do you have to be to work at woolworths, or coles?
        </t>
  </si>
  <si>
    <t>I am only 15 and I want to get a part-time job at a supermarket, how old do you have to be to apply? Do you think it matters if it you have no previous work experience? im from Sydney Australia</t>
  </si>
  <si>
    <t>20130608232320AAJTz9w</t>
  </si>
  <si>
    <t xml:space="preserve">
            Ok if you find yourself in bed with your buddys ex girl would it be wise to tell him or just let it ride?
        </t>
  </si>
  <si>
    <t>20130609084412AA9lJd9</t>
  </si>
  <si>
    <t xml:space="preserve">
            What is the salary of a caregiver in missouri area?
        </t>
  </si>
  <si>
    <t>taken care seniors in their homes</t>
  </si>
  <si>
    <t>20130616204328AAKgNhA</t>
  </si>
  <si>
    <t xml:space="preserve">
            At What Age Children Go To Kindergarten?
        </t>
  </si>
  <si>
    <t>In Melbourne, at what age do children go to kindergarten? Is it compulsory?  _x000D_
Is "preschool" the same as kindergarten?  _x000D_
Can you give me more information: do Australian parents prefer to take their kids to dance classes at early age (0-5 yrs) ?
So is it optional or not?</t>
  </si>
  <si>
    <t>20130626133007AAbxt1V</t>
  </si>
  <si>
    <t xml:space="preserve">
            Royal Mail - ACCEPTED AT POL? What does this mean?
        </t>
  </si>
  <si>
    <t xml:space="preserve"> Hi i recently brought an item from Manchester im in Birmingham _x000D_
It was sent out 2nd class recorded delivery on the 17th of June its now the 26th of June its been quite a while and as its 2nd class recorded delivery it says on the RM website it should take up to 3 working days.  _x000D_
I have been tracking it and its been saying "Item ************GB was posted at ************ on the 17/06/13 and is progressed through our network for delivery" its been saying this up till today 26th i tracked the item today and its now saying "ACCEPTED AT POL" this has never happened to me before and tbh its kinda frustrating  _x000D_
 _x000D_
Any help would be much appreciated _x000D_
Thanks :)</t>
  </si>
  <si>
    <t>20130715095048AAoQc3h</t>
  </si>
  <si>
    <t xml:space="preserve">
            Things to do in Tijuana?
        </t>
  </si>
  <si>
    <t xml:space="preserve"> Travel</t>
  </si>
  <si>
    <t>20130721160311AAIFJUG</t>
  </si>
  <si>
    <t xml:space="preserve">
            Should I spend a semester in Galway or Cork?
        </t>
  </si>
  <si>
    <t xml:space="preserve"> I have narrowed it down to NUIG and UCC, based on what's best for my major, but I want to make my decision based on the location. I really want a place where I can have fun, make new friends, and be a part of an active night life. I just want to hear the truth about both places, rather than the study abroad website descriptions. Please help!! Thanks :)</t>
  </si>
  <si>
    <t>20130724215701AAzGZJX</t>
  </si>
  <si>
    <t xml:space="preserve">
            What is a code 4 at walgreens in tacoma wa?
        </t>
  </si>
  <si>
    <t>20130728132404AAQz93o</t>
  </si>
  <si>
    <t xml:space="preserve">
            What is a good hotel to stay in Playa del Carmen?
        </t>
  </si>
  <si>
    <t>Good location near beach &amp; Ave 5. With good pool &amp; restaurant. Not too laid back. For 2 single women. Also how much is transportation from cancun airport to Playa?</t>
  </si>
  <si>
    <t>20130729052308AAoIJ3U</t>
  </si>
  <si>
    <t xml:space="preserve">
            Please answer asaaaaaaaaaap.?
        </t>
  </si>
  <si>
    <t xml:space="preserve"> Cutting a very long story short.  _x000D_
I live in a buliding (that consists off 23 Seprete flats).  _x000D_
For the coming up 2 years I have lived here.  _x000D_
There's 2 Adults That Aged (55/54) Man&amp;Wife. Cause Trouble. Bang On My Door And Walls, Nick My post, Witch I'm Aware is An offence, burning it too. Anyhow, due too a recent confrontation off this woman punching my daughter in the eye (My Daughter 15) And Cornerd My son (14) as I wrote her a letter, practicticly... Begging her and him to leave us alone. As she wouldn't stop. Coming to my door telling me tales. Were not in a playground there's no need. Anyhow now. There's a garage window that let's a lot off light into our hallway :) there's a good enough view off the street, and been dissabled its how I know my taxies pulled up, I woke up this morning. To find a Black BIN bag selotaped to the window, from the inside off course so I couldn't take it down. Its making me feel very clostrofobic! This might sound silly but there's no need. This window is a fire widow never used as there's no handle too it. So no one was even in the garge for a reason for her to do this! My neighbour has a window garage view in her aprtment but no bin bag taped on hers just mine. Clearly targating me and my children. So what is this? Intimadation? What. I have proof its her. Its been recored her doing it before she sellotaped the camera's view. _x000D_
 _x000D_
This is a short version off the story compaired to the lot, so not hate it'l be reported. Thankyou.</t>
  </si>
  <si>
    <t>Otros</t>
  </si>
  <si>
    <t>20130803094146AAKuHrU</t>
  </si>
  <si>
    <t xml:space="preserve">
            What is the capital of Austria?
        </t>
  </si>
  <si>
    <t>20130805122204AAmEnYa</t>
  </si>
  <si>
    <t xml:space="preserve">
            What to say calling back after an interview?
        </t>
  </si>
  <si>
    <t xml:space="preserve"> I had an interview for a customer service position at a book store over a week ago and they said that week they had more people to interview after me and they'd call me back. It's been well over a week and I was thinking I should call them back but I'm not sure what to say. What do you say when you call back after an interview?</t>
  </si>
  <si>
    <t>20130809031040AASNPCs</t>
  </si>
  <si>
    <t xml:space="preserve">
            I REALLY need help to find a villa holiday for the last 2 weeks in October. Websites?
        </t>
  </si>
  <si>
    <t xml:space="preserve"> My budget is Â£1500 for 2 weeks in a villa for 5 people (not including flights) with private pool and short walk to beach, bars etc. _x000D_
 _x000D_
Because I want to go in October, I am thinking about going to the Canary Islands (preferably lanzarote or feurteventura) _x000D_
 _x000D_
Does anyone have any websites? _x000D_
 _x000D_
So far I have tried.. _x000D_
- villaplus.com _x000D_
- holidaylettings.com _x000D_
- jamesvillaholidays.com _x000D_
- ownersdirect.com _x000D_
- homeaway.co.uk _x000D_
 _x000D_
so far no luck :(</t>
  </si>
  <si>
    <t>20130809143155AAOB3fv</t>
  </si>
  <si>
    <t xml:space="preserve">
            Is Seattle talent a scam?
        </t>
  </si>
  <si>
    <t>MY friends mom looked it up on the internet and she found out it's a scam but I want to prove that it isn't so she could audition!</t>
  </si>
  <si>
    <t>20130814170307AAlh2DT</t>
  </si>
  <si>
    <t xml:space="preserve">
            What nightclubs does Michelle Keegan go to in Manchester?
        </t>
  </si>
  <si>
    <t>What nightclubs and bars does Michelle Keegan (Tina Mcintyre from Coronation Street) go to in Manchester?</t>
  </si>
  <si>
    <t>20130814200729AAB8GBb</t>
  </si>
  <si>
    <t xml:space="preserve">
            Should I be a registered nurse?
        </t>
  </si>
  <si>
    <t xml:space="preserve"> I like the medical field but not hands on I like to learn about it but seeing wounds and such gross me out unless its just reading about it. My dream is to be a lawyer and follow the criminal justice field. And that's my plan, but it takes 7 years. I want a way to make good many and have my own place by age 20 even if its just an apartment. I have a boyfriend soon husband and he has a job but I don't want us to lose time seeing each other because we have too work our asses off to make rent. How can I make good money if I'm in school for 7 years?</t>
  </si>
  <si>
    <t>20130830105402AALWGoU</t>
  </si>
  <si>
    <t xml:space="preserve">
            I live in egypt and i want when i grow up to work in the police in orleans or new york?
        </t>
  </si>
  <si>
    <t>Is that possible or do i have to be born in us to do that?</t>
  </si>
  <si>
    <t>20130903214654AAxuW8l</t>
  </si>
  <si>
    <t xml:space="preserve">
            What kind of REAL job can a 13 year old girl get?
        </t>
  </si>
  <si>
    <t>I want/need some money for stuff id like to get but I don't have a job and my parents wont give me an allowance. I want to know if any place like McDonalds or somewhere would hire me. I live in Alberta, Canada. I've tried getting a paper route but its not for me. Any suggestions???</t>
  </si>
  <si>
    <t>20130912075036AAUDZO6</t>
  </si>
  <si>
    <t xml:space="preserve">
            Does anyone know Jennette Mccurdy's phone number?
        </t>
  </si>
  <si>
    <t>20130913122821AAwK80K</t>
  </si>
  <si>
    <t xml:space="preserve">
            How do i take action?
        </t>
  </si>
  <si>
    <t xml:space="preserve"> I have been extremely unwell recently, following hospital admission I had my appendix removed and then had a life threatening allergic reaction to penicillin. This was only 2 weeks ago and I am still recovering. My mum booked a 2 night break for herself and me at the Hilton Garden Inn Glasgow City Centre. Yesterday we arrived, went for a wander then enjoyed a meal in the bar. Today we went to a show and returned back to the bar for a meal. I ordered a burger and about half way through bit in to something rock solid. After taking it out my mouth it was small, white and hard with a sharp point on it. However, after swallowing something sharp, I realised it had actually chipped my tooth and cut my gum. The pain alone is agonising from the hole in my tooth and I had to excuse myself to the bathroom where I was violently sick due to the pain. The bar staff were very sympathetic and the duty manager came to our room with 2 complimentary bottles of water and a refund for the burger and has assured us that they will look in to things and the hotel manager will be in touch. The whole ordeal has left me very upset, vomiting and overall regretting ever coming! I know it's not the hotels fault as the responsibility lies with the supplier of the burgers but where do I stand now? As a customer paying Â£16 for a burger, I expect better. I want to take action against the person/company responsible for this negligence. What is my next step?</t>
  </si>
  <si>
    <t>20131003094049AAWquVr</t>
  </si>
  <si>
    <t xml:space="preserve">
            Who is CM of west bengal?
        </t>
  </si>
  <si>
    <t>20131019000807AA6xBm0</t>
  </si>
  <si>
    <t xml:space="preserve">
            Can work do this to me or is this wrong?
        </t>
  </si>
  <si>
    <t>i was with a contracted call team from 2010 to oct 2013 then we go took over but some one else i was on 8 pound an hour for working nights and now they put me to 7 pound an hour and i have to work a week in hand but when i rang my old contract they said am not owed a week in hand</t>
  </si>
  <si>
    <t>20131022231415AAUwvUw</t>
  </si>
  <si>
    <t xml:space="preserve">
            Things only Canada has?
        </t>
  </si>
  <si>
    <t xml:space="preserve"> I need to know, aside from free health care, what Canadians have prior to the U.S? (don't get offended I'm just kidding.) But I need to know what ONLY Canadians would have, or at least, things Canada has but that U.S.A. doesn't, by things I mean food things, (junk food, snacks, drinks,etc.. ) even little objects would be greatly appreciated. Anything small sized, mostly edible would be great, thank you.</t>
  </si>
  <si>
    <t>20131025165022AApEL7L</t>
  </si>
  <si>
    <t xml:space="preserve">
            What do they make over there?
        </t>
  </si>
  <si>
    <t>Ok i am going to red lobster do they make any thing else instead of fish?</t>
  </si>
  <si>
    <t>20131025175834AAXYwg1</t>
  </si>
  <si>
    <t xml:space="preserve">
            Why isnt Indy car more popular?
        </t>
  </si>
  <si>
    <t xml:space="preserve"> I like NASCAR and all and im a Kenseth fan, but In the last 2 years or so Ive been regularly watching Indycar racing and I really believe its more exciting. But the Indy section here is always empty, is it really that unpopular? and why is that? The racing is awesome and since I live in Canada I go to the Toronto indy for the last 3 years</t>
  </si>
  <si>
    <t xml:space="preserve"> Sports</t>
  </si>
  <si>
    <t>20131028203757AAnU6u0</t>
  </si>
  <si>
    <t xml:space="preserve">
            Crackers to buy in Bangalore?
        </t>
  </si>
  <si>
    <t>Where to _x000D_
Buy crackers  in bangalore for cheapest rates within city for eg outer ring road areas</t>
  </si>
  <si>
    <t>20131122095729AADyvI7</t>
  </si>
  <si>
    <t xml:space="preserve">
            How can i track a layaway purchase?
        </t>
  </si>
  <si>
    <t>Its almost Christmas and I am dying for this certain item. I think my mom put it on layaway, now this is my choice to spoil it for myself, I am sorry, I cant help it, is there any way I can find her layaway purchases without her knowing? Please give me a good solid solution, Thanks!</t>
  </si>
  <si>
    <t>20131125160654AACTVl7</t>
  </si>
  <si>
    <t xml:space="preserve">
            Does God exist and if yes why?
        </t>
  </si>
  <si>
    <t>I mean why what</t>
  </si>
  <si>
    <t>20131128031255AAXfviI</t>
  </si>
  <si>
    <t xml:space="preserve">
            Why puma shoes have ferrari logo ?
        </t>
  </si>
  <si>
    <t>i found that puma ferrari shoes more costly than puma shoes. Does ferrari shoes have more features?</t>
  </si>
  <si>
    <t>20131211095138AAid6dt</t>
  </si>
  <si>
    <t xml:space="preserve">
            How do i find a near by donation place to get some cash?
        </t>
  </si>
  <si>
    <t>20131212115522AAd5xtJ</t>
  </si>
  <si>
    <t xml:space="preserve">
            I work for michaels. How do i get to the employee handbook? I cant remember...?
        </t>
  </si>
  <si>
    <t>20131222205333AA9hsGB</t>
  </si>
  <si>
    <t xml:space="preserve">
            What does VN stand for on a work schedule?
        </t>
  </si>
  <si>
    <t>I work at a fast food restaurant and my manager put this on the schedule under her name i want to know what it stands for please.</t>
  </si>
  <si>
    <t>20140109064346AAdV5Qx</t>
  </si>
  <si>
    <t xml:space="preserve">
            Is the website Mining-Canada a scam?
        </t>
  </si>
  <si>
    <t>Hi the people i wouldlike to know if the website : https://www.mining-canada.com  is a scam or a legit ?</t>
  </si>
  <si>
    <t>20140116231241AAoSV7I</t>
  </si>
  <si>
    <t xml:space="preserve">
            Who provide best and cheap Security Service in Delhi and Delhi NCR ?
        </t>
  </si>
  <si>
    <t>20140120124827AA38wAN</t>
  </si>
  <si>
    <t xml:space="preserve">
            Is it possible to live in Mumbai (as a foreigner "Mlecha")? Would it be very expensive?
        </t>
  </si>
  <si>
    <t>20140212102913AA5NTTH</t>
  </si>
  <si>
    <t xml:space="preserve">
            I think my mail is being stolen?
        </t>
  </si>
  <si>
    <t xml:space="preserve"> Recently, I've bought 2 items off ebay. Each one around $50. I've been watching the tracking numbers on both of them, and BOTH say that they were "successfully delivered" last Friday. I've checked my mailbox twice a day, every day since then and there's NOTHING THERE. I've also checked all around my property, because in the past I've had my mail thrown at or around my front door. I've been on the phone with Canada Post almost every day since last Friday, and each time I call them they try to pacify me with a different BS response each time. What can I do about this?! The only explanation for this is that the incompetent morons who deliver mail are putting my mail in somebody else's mailbox. Whoever is receiving my packages is not returning to to me, and is a low-life, worthless thief.
It's a community mailbox. It HAS a lock on it.</t>
  </si>
  <si>
    <t>20140212162552AAEcUyf</t>
  </si>
  <si>
    <t xml:space="preserve">
            What dies it mean to dream of a dead person that knows in the dream they are dying?
        </t>
  </si>
  <si>
    <t xml:space="preserve"> It is always soneone close. Usually only One dream like that and it always varies in nature for example. When my aunt died I dreamed she rose up from her coffin and was walking around outside the funeral home talking to ppl knowing she had to die Another was my dad wanting breakfast made and knowing also of pending death and tellin me my brother never said he loved him there also is never a time frame as to when it happens could be right away or months or a year</t>
  </si>
  <si>
    <t>20140213040114AAlzOan</t>
  </si>
  <si>
    <t xml:space="preserve">
            Any decent sandwich shops or places to grab lunch in Manchester Picadilly Gardens area?
        </t>
  </si>
  <si>
    <t>Tend to go to Fatso's, Pret, Tesco but wonder if any places I am missing out on in the Northern Quarter or Piccadilly Gardens area. 
Lack of options this side of Manchester for lunch.</t>
  </si>
  <si>
    <t>20140217114824AAuX3fq</t>
  </si>
  <si>
    <t xml:space="preserve">
            Are you Christians trying to win against atheist?
        </t>
  </si>
  <si>
    <t>Or are you trying to win them over to Jesus side? Watch your tone when you answer them, God is listening and you don't wanna be judged for being judgemental. Only God can judge.</t>
  </si>
  <si>
    <t xml:space="preserve"> Yahoo Products</t>
  </si>
  <si>
    <t>20140217164152AAQnyc6</t>
  </si>
  <si>
    <t xml:space="preserve">
            I NEED HELP FINDING AN APARTMENT IN HOUSTON TX THAT ACCEPT FELONIES?
        </t>
  </si>
  <si>
    <t xml:space="preserve"> I COULD USE A LIST OF FELONY FRIENDLY APARTMENTS IN THE HOUSTON AREA I WAS CONVICTED OF A FELONY FOR BURGLARY OF HABITATION 7 AND A HALF YEARS AGO AND HAVE SINCE TURNED MY LIFE AROUND BUT NOW IM HAVING A HAVING PROBLEMS FINDING AN APARTMENT...IVE ALREADY TRIED APT FOR FELONS LOCATOR AND WAS NOT A BIG HELP AT ALL SAME GOES FOR ALL THE OTHER LOCATORS WHO SAY THEIR GOING TO MAIL ME A LIST AND THEY NEVER DO ANY HELP WOULD BE APPRECIATED...THANKS.</t>
  </si>
  <si>
    <t>20140219124937AA6OtJn</t>
  </si>
  <si>
    <t xml:space="preserve">
            TAlKING ANGELA APP! Creepy app!?
        </t>
  </si>
  <si>
    <t>Share your experiences! She was asking me very scary creepy questions!! If u haven't downloaded it try it! There is a hacker behind the app!</t>
  </si>
  <si>
    <t>20140221113659AAnhK8W</t>
  </si>
  <si>
    <t xml:space="preserve">
            Who makes the best construction camera?
        </t>
  </si>
  <si>
    <t>I'm looking for a construction camera for my job-site where we have a lot of theft.</t>
  </si>
  <si>
    <t>20140224121902AASUtkn</t>
  </si>
  <si>
    <t xml:space="preserve">
            Moving to colorado to get a job in the marijuana business?
        </t>
  </si>
  <si>
    <t xml:space="preserve"> I'm thinking about moving to denver in the next month to be in my dream job of the mmm business!! 
i guess i have some questions that need answered!  
what do dispensrys look for in a new employee, i get the loyalty is a must hard work ethic but i guess my question is, is there anything i can do to make them want me more? 
i don't have much experience, yea i know the basics but I'm from nebraska so i don't exactly know everything i could, but are there any courses i could take to make dispensaries  want to hire me i.e.  
http://www.cannabisuniversitycolorado.com  
http://thcuniversity.org 
http://cannabistraininguniversity.com 
or do they not even look at places like this? 
wheres the best place to find a job in the industry? 
Any info will help me on my way into the industry will be forever grateful!!!</t>
  </si>
  <si>
    <t>20140227085625AA6iH6l</t>
  </si>
  <si>
    <t xml:space="preserve">
            MY TEENAGE SONS PASSPORTS EXPIRE IN AUGUST WE ARE PLANNING TRAVEL TO ARUBA IN APRIL WILL THERE PASSPORTS BE OK?
        </t>
  </si>
  <si>
    <t>20140316182553AA579Y8</t>
  </si>
  <si>
    <t xml:space="preserve">
            What do dead things smell like?
        </t>
  </si>
  <si>
    <t>I know people say dead people and animals have a particularly foul odor, but does anyone know what it smells like specifically? Just wondering.</t>
  </si>
  <si>
    <t>20140319150328AAtvNex</t>
  </si>
  <si>
    <t xml:space="preserve">
            Where to buy Essential Oils / fragrance oil to use for making perfume?
        </t>
  </si>
  <si>
    <t xml:space="preserve"> I am interested and doing research into making my own perfumes, which I will apparently need essential oils for - Aside from purchasing online, where else can I get good quality oils that won't cost me an arm and a leg? I understand a lot of people are currently using 'essential oils' as a homeopathic remedy for a variety of ailments, and want to make sure I am buying the right thing to make perfume, as I want a high quality oil for the fragrance that is also safe for the skin but not the synthetic chemicals that are bad for you without spending tons of money- anyone with tips on exactly what and where to purchase, please help I appreciate it! thanks!</t>
  </si>
  <si>
    <t>20140322084055AAnBpIX</t>
  </si>
  <si>
    <t xml:space="preserve">
            How do you pronounce Cork?
        </t>
  </si>
  <si>
    <t>Personally I pronounce it as "core-k", but I have noticed that a lot of people pronounce it as "Cawrk" or "Cark", which I find rather annoying.  Why is this?  It is spelt with an o not with an a!</t>
  </si>
  <si>
    <t>20140325035717AAoH2Zl</t>
  </si>
  <si>
    <t xml:space="preserve">
            Miami Beach Real Estate?
        </t>
  </si>
  <si>
    <t>my friend wanted to own a house in Miami beach where can she get further information about  Miami Beach Real Estate?</t>
  </si>
  <si>
    <t>20140327174348AAU6jHX</t>
  </si>
  <si>
    <t xml:space="preserve">
            Where in dallas can i find bottles for invitations ? need help !!?
        </t>
  </si>
  <si>
    <t>so my 15 is coming up and i wanted to get bottles for invitations but i want to buy the bottles by store and not order them . 
Can someone please tell me where can i buy them !</t>
  </si>
  <si>
    <t>20140328083541AA7S4D0</t>
  </si>
  <si>
    <t xml:space="preserve">
            Where can I buy samurai swords with affordable prices and not fake? I need original samurai swords like the on?
        </t>
  </si>
  <si>
    <t>20140401222749AARgpOU</t>
  </si>
  <si>
    <t xml:space="preserve">
            Where can I physically purchase a terry cloth robe robe? Houston tx - north?
        </t>
  </si>
  <si>
    <t>20140402052617AAVP8Fc</t>
  </si>
  <si>
    <t xml:space="preserve">
            Facebook coupons how can i buy it?
        </t>
  </si>
  <si>
    <t>My name is gold berg I am looking for facebook coupons I want to buy it for my ad account of facebook. Kindly guide me where can i get it on very affordfable cost.</t>
  </si>
  <si>
    <t>20140403015614AAc1MGS</t>
  </si>
  <si>
    <t xml:space="preserve">
            Where can I buy online grocery in Bangalore?
        </t>
  </si>
  <si>
    <t xml:space="preserve"> Hi All,  
I am Shishir from Bangalore, please suggest me online supermarket or any online grocery shopping service providers that can ship all groceries booked online through there grocery store through door step service at my address in Bangalore. Thanking in advance to all people for your kind replies.  
Thanks &amp; Regards,  
Shishir</t>
  </si>
  <si>
    <t>20140405112956AAQwcIN</t>
  </si>
  <si>
    <t xml:space="preserve">
            Where is "My Garage" in Yahoo Autos?
        </t>
  </si>
  <si>
    <t>20140407163748AAmCleD</t>
  </si>
  <si>
    <t xml:space="preserve">
            Nice Restaurants For Prom? &lt;3 in the city????? Help me!!!!!&lt;&lt;&lt;&lt;&lt;?
        </t>
  </si>
  <si>
    <t>I live in Missouri and i am going to eat out for prom with my date and friends. We want to eat in the city (St.Louis) ! What are some nice , fancy restaurants that are nice enough for prom? Also a place good for pictures! :) 
Thanks!</t>
  </si>
  <si>
    <t>20140411104757AAgGMcU</t>
  </si>
  <si>
    <t xml:space="preserve">
            Does anyone know a quiet place to study in Houston, TX that is in an Environmentally Friendly and clean environment?
        </t>
  </si>
  <si>
    <t xml:space="preserve"> I am searching for a quiet place to study, such as a place that isn't frequented by phone addicts, which is also in a building or in an area that is environmentally clean, away from heavy traffic, smog, air quality in the building is decent, the building has been inspected recently and is in good shape, and the interior of the building is not made from flimsy plaster with carelessly speckled paint as the result of a cheap-painting job.  I am looking for a place where the owners clearly respect the environment and care about their patrons. 
I can no longer study in my current home and am moving soon, due to the allergies I am getting living close to the highway, certain materials in the walls that were placed in the 1970's which may have some traces of lead, and the frequency of construction, leaf-blowers, and diesel-fuel trucks which not only unabashedly pollute the air in my area, but cause noise pollution as well.  If I owned the property, I would have torn the building down in the early Millennium. 
I would like to study in a clean place, so I can live a happier longer life.  I am a creative writer/novelist and environmental conditions are highly important to me.</t>
  </si>
  <si>
    <t>20140415004710AAL7zSK</t>
  </si>
  <si>
    <t xml:space="preserve">
            How should i go to New-zealand?
        </t>
  </si>
  <si>
    <t>I am 19 year old girl. I live in india. I'm 12th passed in science and i want to go NZ to learn English. 
What are the requirements and success to get admission there. 
Pardon me, but i've to go there, i can't live here i'm so troubled and everybody hates me here.</t>
  </si>
  <si>
    <t>20140415163554AAOqH7T</t>
  </si>
  <si>
    <t xml:space="preserve">
            What do people from Cork call themselves?
        </t>
  </si>
  <si>
    <t>I was just wondering do they call themselves "corkers", "corkonites", "corkians", "corkish", or something else.  Just for reference I am talking about county cork in Ireland .</t>
  </si>
  <si>
    <t>20140417140350AAKodE5</t>
  </si>
  <si>
    <t xml:space="preserve">
            First job interview at dominos?
        </t>
  </si>
  <si>
    <t xml:space="preserve"> I applied online yesterday afternoon, and I got a call back this morning. What kind of questions will be asked? She mentioned mathematical type questions, would they mainly be about how much change you would give back when given a certain amount? She said dress appropriately; would a sweater with a collared shirt underneath, black leggings, and boots be considered fine? Also, kind of an issue, I have purple hair. Should I dye it back before the interview, or just call and ask their opinion on it? Any help is greatly appreciated. I'm super nervous.</t>
  </si>
  <si>
    <t>20140424093703AArIsmZ</t>
  </si>
  <si>
    <t xml:space="preserve">
            Ok now does a state quarter in that state give more money than a state quarter not in that state?
        </t>
  </si>
  <si>
    <t>if i have new york quarter and buy with it in new york will it take less than if i use new york quarter to buy in louisianna?</t>
  </si>
  <si>
    <t>20140424152627AArf8BI</t>
  </si>
  <si>
    <t xml:space="preserve">
            Is Rio de Janeiro dangerous?
        </t>
  </si>
  <si>
    <t xml:space="preserve"> I am currently 16. I am saving money for myself so that I can go to Rio de Janeiro in 2 years. I am going because I thought it would be nice because it would be a trip to celebrate for my graduation, I will be 18 and eligible to travel and manage on my own, and just so happens that the Summer Olympics will be around that time of year so I am trying to get tickets too. I know how crazy fans in Rio are about soccer and I have seen riots too. It will be my first time there and of course me being from the US will root for them. How dangerous is it for a lone American during an Olympic event cheering for America and how dangerous is it outside in the city for an American during the Olympics...I know how patriotic Brazilans can get when you cheer against or for another team then theirs.</t>
  </si>
  <si>
    <t>20140428122128AAe2NL1</t>
  </si>
  <si>
    <t xml:space="preserve">
            Moving to spain,will it be easy to find an appartment when I get there?
        </t>
  </si>
  <si>
    <t xml:space="preserve"> Hi I'm looking to move to spain for the summer, I'm hoping to just find a property when I get there if I book a hotel for a week and then have a whole week to look. I'm also looking for something fairly cheap, is it cheaper booking it all online before you go? Also do they speak English in the estate agents? 
Thanks xxxxxx</t>
  </si>
  <si>
    <t>20140509161303AAYooXx</t>
  </si>
  <si>
    <t xml:space="preserve">
            Is Cozumel Mexico safe??
        </t>
  </si>
  <si>
    <t>I was just wondering If Cozumel was safe, my family and I were planning on going on a cruise that stopped there. I've heard some pretty scary situations and they scared me so now I don't know if I want to go or not. Have u had any experiences there?</t>
  </si>
  <si>
    <t>20140516014147AAhspQ5</t>
  </si>
  <si>
    <t xml:space="preserve">
            Why is Chris Smalling in the England squad?
        </t>
  </si>
  <si>
    <t>20140519184044AAiyA0o</t>
  </si>
  <si>
    <t xml:space="preserve">
            What can 18+ do for fun in Cleveland, OH?
        </t>
  </si>
  <si>
    <t>I'm looking for mostly night clubs that admit 18 and older guys and females. I'm also looking for anything that is fun to do in Cleveland.</t>
  </si>
  <si>
    <t>20140522050551AA2lXyX</t>
  </si>
  <si>
    <t xml:space="preserve">
            WHY DOMINOS TAKE MORETHEN DOUBLE PRICES OF COLDDRINKS IN INDIA?
        </t>
  </si>
  <si>
    <t>20140522102402AAPIqjl</t>
  </si>
  <si>
    <t xml:space="preserve">
            What are some commonly used vegetable that are used in Mexican dishes?
        </t>
  </si>
  <si>
    <t xml:space="preserve">
*vegetables</t>
  </si>
  <si>
    <t>20140523140505AAjJuGX</t>
  </si>
  <si>
    <t xml:space="preserve">
            Does it cost to go to the beach?
        </t>
  </si>
  <si>
    <t>20140526193033AApEzgA</t>
  </si>
  <si>
    <t xml:space="preserve">
            Are there Indian reservations in Indiana?
        </t>
  </si>
  <si>
    <t>20140528010121AA69gyX</t>
  </si>
  <si>
    <t xml:space="preserve">
            I got a job offer online from Avana in Canada. I never applied for it. Is this legit? There is no company's website.?
        </t>
  </si>
  <si>
    <t>20140604063033AARFOx8</t>
  </si>
  <si>
    <t xml:space="preserve">
            I become more and more wetter as I get dried.who am I?
        </t>
  </si>
  <si>
    <t>20140604110040AAhQ1St</t>
  </si>
  <si>
    <t xml:space="preserve">
            Is there a Bali total fitness gym near you?
        </t>
  </si>
  <si>
    <t xml:space="preserve">
I may wish to join one.
Also, what is your opinion of it's gym equipment?</t>
  </si>
  <si>
    <t>20140610135800AAuvzCU</t>
  </si>
  <si>
    <t xml:space="preserve">
            Where is a good restaurant in Clayton mo?
        </t>
  </si>
  <si>
    <t>20140613030112AA7N3Gk</t>
  </si>
  <si>
    <t xml:space="preserve">
            Restaurant Paris?
        </t>
  </si>
  <si>
    <t xml:space="preserve"> Hello! Bonjour! 
I have lived in Paris off and on for many years, I'm back again after about a year away. I'm looking for a restaurant to take my dear friend to dinner. Recommendations are appreciated. Si vous voulez m'Ã©crire en franÃ§ais c'est d'accord aussi.  
-Somewhere chic: modern or more old world Paris either would be great (eg I love Drouant, L'Arpege etc) 
-Great view a bonus (like maybe Kong? or something in Tour Montparnasse) 
-Something with a vegan or vegetarian option would be wonderful (I'm Vegan) 
-Something not too spicy or ethnic would also be great (my friend is picky) traditional french food would be great.  
I think this is maybe impossible? trendy, some vegetarian option, and also beautifully french?  
merci bien!!</t>
  </si>
  <si>
    <t>20140613080329AAi9gMk</t>
  </si>
  <si>
    <t xml:space="preserve">
            Where can I buy local honey here in aurora colorado?
        </t>
  </si>
  <si>
    <t>20140618015430AAwi6CX</t>
  </si>
  <si>
    <t xml:space="preserve">
            Does anyone reconize this phone number 6047579838?
        </t>
  </si>
  <si>
    <t>20140620050352AAoplGQ</t>
  </si>
  <si>
    <t xml:space="preserve">
            Is it just me or does some questions keeps switching back and forth between categories?
        </t>
  </si>
  <si>
    <t xml:space="preserve"> Social Science</t>
  </si>
  <si>
    <t>20140620062719AAtX9CF</t>
  </si>
  <si>
    <t xml:space="preserve">
            Do train at Melbourne have toilets inside?
        </t>
  </si>
  <si>
    <t>20140622120552AAblWIv</t>
  </si>
  <si>
    <t xml:space="preserve">
            What hotels/apartments will allow two 17 year olds to stay in alone in San Antonio Ibiza or Magaluf Mallorca?
        </t>
  </si>
  <si>
    <t xml:space="preserve"> Myself and a friend would like to go to either Magaluf or San Antonio at the end of august this year. But we cannot find any hotels that specify the age restrictions. Anyone know of any hotels or apartments where we would be able to book? We can get written consent from both of our parents if the hotels would accept this. Would appreciate any help!:-)x</t>
  </si>
  <si>
    <t>Complejas</t>
  </si>
  <si>
    <t>20140629144425AAmlDPg</t>
  </si>
  <si>
    <t xml:space="preserve">
            Glasgow noise?
        </t>
  </si>
  <si>
    <t xml:space="preserve"> so I've just moved to glasgow and i live on a main-ish road above glasgow. below me, the street kind of widens and on the corner is a little shop thats open late hours. obviously living in any kind of city, you're going to get the type of people that hang around on streets and make noise. my bedroom window is single glazed and faces onto this area (2 floors down), so i hear every word of their conversations which are often quite loud and not the nicest of conversations late at night. there are also some kids (10/11) that play football at about 11 at night and often kick it against my wall, making a loud noise. is there anyone i can contact to help this situation?  
notes: I know contacting the police is a waste of their time... i know theres community wardens but do they help? i know to expect some noise but this does get a bit excessive. 
thanks!</t>
  </si>
  <si>
    <t>20140703175510AAydR48</t>
  </si>
  <si>
    <t xml:space="preserve">
            Vacation to Ireland, should I go?
        </t>
  </si>
  <si>
    <t>Ok so I've Been planning my dream trip to Ireland.  Before I go a want to know if I will be welcomed. The majority of the people there are white. And I'm Puerto Rican. Would I be treated nicely.  Are there racist people?  I really want to go but don't know if I should.</t>
  </si>
  <si>
    <t>20140704020730AABfpnt</t>
  </si>
  <si>
    <t xml:space="preserve">
            Where is the best place to smoke up weed in Seattle area?
        </t>
  </si>
  <si>
    <t>I'm visiting Seattle for a few days and please recommend us a place, a shop or a bar where we can legally smoke weed.  Which place is really nice?</t>
  </si>
  <si>
    <t>20140719000949AAP2S86</t>
  </si>
  <si>
    <t xml:space="preserve">
            How many madachod india eat curry?
        </t>
  </si>
  <si>
    <t>20140719033249AAywL57</t>
  </si>
  <si>
    <t xml:space="preserve">
            Got bored to head into same old restaurants I know. What's the best way to find near by restaurants and the cuisines they offered?
        </t>
  </si>
  <si>
    <t>20140723004137AAOsWIB</t>
  </si>
  <si>
    <t xml:space="preserve">
            Where can i buy.....oramd?
        </t>
  </si>
  <si>
    <t>can i buy oramd in the uk</t>
  </si>
  <si>
    <t>20140724103527AAfiFlD</t>
  </si>
  <si>
    <t xml:space="preserve">
            Why am I scared about florida ?
        </t>
  </si>
  <si>
    <t>Movinf there and was sooo excited. Now scared thinking it's to wild,   
I have a anxiety disorder. Can't take the wild stuff,
I don't like nude beaches,  drinking! bikers, 
Please advise me with my anxiety disorder, 
Have to move there</t>
  </si>
  <si>
    <t>20140726022657AADcxBA</t>
  </si>
  <si>
    <t xml:space="preserve">
            How can I join the Indian Army?
        </t>
  </si>
  <si>
    <t>I am 100% Indian but born and raised in America. I only have a US passport, but I have an OCI card. Can I join the Indian Army? If I can, what is the process?</t>
  </si>
  <si>
    <t>20140729181754AAhRewZ</t>
  </si>
  <si>
    <t xml:space="preserve">
            What is the time zone for Des Moines, IA?
        </t>
  </si>
  <si>
    <t>20140731165647AA21isM</t>
  </si>
  <si>
    <t xml:space="preserve">
            What do Creationist Christians say, is this were Cain got his wife?
        </t>
  </si>
  <si>
    <t>https://www.youtube.com/watch?v=82Q74N4I...</t>
  </si>
  <si>
    <t>20140802035549AAGzydJ</t>
  </si>
  <si>
    <t xml:space="preserve">
            Where do you find bean boozled jelly beans at melbourne?
        </t>
  </si>
  <si>
    <t>i can't find it at woolworth and coles. does anyone know where i can find those jelly beans? the one that has two flavours ( a good and bad taste)? i'm from melbourne btw.</t>
  </si>
  <si>
    <t>20140803065541AADD0cV</t>
  </si>
  <si>
    <t xml:space="preserve">
            How is it living in Las Vegas,NV?
        </t>
  </si>
  <si>
    <t>My husband and I our moving to Las Vegas in about 2-3 years, we wanted to know where is the best places to buy homes or rent apartments, also how is the overall experience living there. We vacationed there quite a lot and love it. We just want a little more info then we already know.</t>
  </si>
  <si>
    <t>20140806184117AAYjtZU</t>
  </si>
  <si>
    <t xml:space="preserve">
            Why do we wear clothes?
        </t>
  </si>
  <si>
    <t>20140813021053AAieWzv</t>
  </si>
  <si>
    <t xml:space="preserve">
            Why am I getting mileage of 12 on Tata Indica Vista tdi 2010 model?
        </t>
  </si>
  <si>
    <t xml:space="preserve"> i bought vista tdi 2010 model before 6 months and i m facing low mileage of 12 with ac on highway and 15 without ac on highway during 270km traveling all filters r in good condition  odo clocked 63500 i also notice some more issues as below 
1.engine friction (can we fix it with engine flush didnt flush before) 
2.if i press the clutch while the car start in neutral some extra noise in cabin disappears and when i release the clutch the noise comes again maybe (clutch release baring is faulty and can it effect on mileage) 
3.lower pickup with 5 passengers there is no black smoke  
4.while going over the speed breakers some kind of big noice comes may be suspension is clueprint   
5.clutch is also hard spc. releasing the clutch in bumper to bumper traffic gives me lots of pain in my foot 
6.hard steering.as i can see there is no movement in steering oil which car is start a mechanic told me that steering pump is faulty ? 
mainly i want to sort out mileage issue because other things can be ratified easily  plz help me</t>
  </si>
  <si>
    <t xml:space="preserve"> Cars &amp; Transportation</t>
  </si>
  <si>
    <t>20140814114557AAGgtrm</t>
  </si>
  <si>
    <t xml:space="preserve">
            Were to bye a cheap pistol?
        </t>
  </si>
  <si>
    <t>Something cheap I only need to fire on shot I live in denver ,co if any one knows some cheap gun stores</t>
  </si>
  <si>
    <t>20140816012545AA6NTwV</t>
  </si>
  <si>
    <t xml:space="preserve">
            What to say about Lard Buddha as an insparation person.?
        </t>
  </si>
  <si>
    <t>20140818082127AAtyLg2</t>
  </si>
  <si>
    <t xml:space="preserve">
            What does the cow say?
        </t>
  </si>
  <si>
    <t>Is it oink?</t>
  </si>
  <si>
    <t xml:space="preserve"> Entertainment &amp; Music</t>
  </si>
  <si>
    <t>20140820213515AAkG8gx</t>
  </si>
  <si>
    <t xml:space="preserve">
            Where can I buy coconut oil in Vancouver, BC, Canada?
        </t>
  </si>
  <si>
    <t>If any of you guys live in Vancouver, please tell me which stores I can go to to buy coconut oil? I've never seen it at any grocery store. I want to try it as a healthy cooking oil! Anyone know where to buy some? And are there different kinds?</t>
  </si>
  <si>
    <t>20140822042742AA0rOw1</t>
  </si>
  <si>
    <t xml:space="preserve">
            Nottingham or Bristol...?
        </t>
  </si>
  <si>
    <t xml:space="preserve"> I'm applying to University this year. I live in Scotland, so I have to visit these places and get a feel for them before Nov/Dec, when I apply. Of course, that's very expensive and time consuming with work/college! So, I've narrowed down the places I want to visit in England.  
What is Nottingham like to live and as a place? Especially for students? 
What about Bristol? 
I was also going to (and may still) apply to Leeds and UCL in London. But, from what quite a few people have said, Leeds is 'chav central' and of course, London is very expensive and I don't have a lot of savings or the bank of mum and dad! 
I will probably still visit Leeds, anyway. So, if anyone knows much about Leeds, fill me in! 
I know you should apply wherever is best for your course. All of these places are good universities for my course and it's important to me that I also like where I will be living/studying!</t>
  </si>
  <si>
    <t>20140823151112AAZLEcH</t>
  </si>
  <si>
    <t xml:space="preserve">
            Texas a good place for african american male?
        </t>
  </si>
  <si>
    <t>20140829185932AALNpat</t>
  </si>
  <si>
    <t xml:space="preserve">
            Why do people call Michael Jackson the King of Pop when really?
        </t>
  </si>
  <si>
    <t>When really we all know that Coke is the King of Pop. Who do these fools think they're fooling?
I saw some clown on here even trying to claim he was the King of Rock as well. The closest Michael ever came to rock was finding a pebble in his back yard.</t>
  </si>
  <si>
    <t>20140901060616AArdxHd</t>
  </si>
  <si>
    <t xml:space="preserve">
            SmoothÂ­Â­Â­?
        </t>
  </si>
  <si>
    <t>20140901120738AAlzBNI</t>
  </si>
  <si>
    <t xml:space="preserve">
            What sandwiches would Philadelphia cream cheese be good in?
        </t>
  </si>
  <si>
    <t>20140903065756AACeCre</t>
  </si>
  <si>
    <t xml:space="preserve">
            How go to kolkata to Kathmandu?
        </t>
  </si>
  <si>
    <t>20140905171900AASzzP7</t>
  </si>
  <si>
    <t xml:space="preserve">
            OMG WHAT IS GOING ON?
        </t>
  </si>
  <si>
    <t>So I bought a iPhone off eBay everything was going great till today USPS. keep saying depart to delivery since 10:01am it's now 7:27 I called they said my packet not up there what tf is going on</t>
  </si>
  <si>
    <t>20140914044344AArhda2</t>
  </si>
  <si>
    <t xml:space="preserve">
            I have 4 brand new tyres from a Nissan Micra 1.0 2000 W-reg celebration and wondered if it would fit on my new Peugeot 206?
        </t>
  </si>
  <si>
    <t>20140916140153AA7qWrj</t>
  </si>
  <si>
    <t xml:space="preserve">
            Can I connect any car stereo to my Peugeot 206, 2003?
        </t>
  </si>
  <si>
    <t>20140916153440AAqWLEQ</t>
  </si>
  <si>
    <t xml:space="preserve">
            Does hacienda mexican restaurant offer health insurance?
        </t>
  </si>
  <si>
    <t>20140918021151AAYsUdW</t>
  </si>
  <si>
    <t xml:space="preserve">
            My high blood pressure is 206 - 131?
        </t>
  </si>
  <si>
    <t>Should I go to the ER ?</t>
  </si>
  <si>
    <t>20140921201240AAunL7K</t>
  </si>
  <si>
    <t xml:space="preserve">
            Does anybody have a family and friends discount for hotels code in San Jose California?
        </t>
  </si>
  <si>
    <t>20140924043101AAyFlSn</t>
  </si>
  <si>
    <t xml:space="preserve">
            What's going on in San Jose, California?
        </t>
  </si>
  <si>
    <t>20141004075622AA72lkF</t>
  </si>
  <si>
    <t xml:space="preserve">
            Can you name some fun things to do in New Orleans French Quarter Area?
        </t>
  </si>
  <si>
    <t>20141007164656AAbrnsN</t>
  </si>
  <si>
    <t xml:space="preserve">
            How much monthly income do i need to live well (not scrapping) as a single man in miami, florida?
        </t>
  </si>
  <si>
    <t>20141026134129AAEwymA</t>
  </si>
  <si>
    <t xml:space="preserve">
            Were the Mongols and Turks linked somehow?
        </t>
  </si>
  <si>
    <t>Just curious. I know that mongolio at the time of Chinggis khan, were a mixture of Turks and mongolions. Are most Turks ancestry the mongolions?</t>
  </si>
  <si>
    <t>20141030111742AAH0KrG</t>
  </si>
  <si>
    <t xml:space="preserve">
            Is there any bad storms in New Hampshire?
        </t>
  </si>
  <si>
    <t>20141030174914AAOEF7l</t>
  </si>
  <si>
    <t xml:space="preserve">
            Travel to vietnam?
        </t>
  </si>
  <si>
    <t xml:space="preserve"> so I want to travel to vietnam. I would like to go to Ho Chi Minh City. Most plan to go on yours and what not. I really just plan to find a hotel (very cheap) or hostel in district 1 of the city. After that I really just plan on going out and experiencing nightlife with other foreign visitors I meet along the way. My currency is the usd. I have the plane ticket figured out. If just like to know how much money to bring if I plan to stay 20-28 days. I also plan to eat cheap. Beer is something I will be buying a lot but I know it's cheap there. How much money is good to bring?</t>
  </si>
  <si>
    <t>20141103163937AAxi0cC</t>
  </si>
  <si>
    <t xml:space="preserve">
            My chance at boston college?
        </t>
  </si>
  <si>
    <t>20141110212830AAzJy8U</t>
  </si>
  <si>
    <t xml:space="preserve">
            Is there any job at the age of 13?
        </t>
  </si>
  <si>
    <t xml:space="preserve">
i am in India</t>
  </si>
  <si>
    <t>20141110221318AAleF7D</t>
  </si>
  <si>
    <t xml:space="preserve">
            I'm 24 years old and lack job experience, how can I become employed?
        </t>
  </si>
  <si>
    <t xml:space="preserve"> I'm 24 years old and currently in college, but I've never had a job. The reason why is because of my Social Security Income, as a teen I was told by someone that if I got a job that my disability income would be completely cut off including medical. By the time I found out the truth that I could work and still receive SSI and it doesn't affect my Medical Card as well years later (around age 23) I started to search for employment. Unfortunately I kept on and keep on getting those lovely "We're sorry but we aren't able to hire you at this time" E-mails. I do have a resume, and yes I did list skills even though I lack experience. Also I always write "Willing to learn" on all applications but yet nothing. Even McDonald's has rejected my application. I need help.
The check was given to me as a child it wasn't like I wanted to have it forever.  
Can a real human being answer this please? I'm tired of the trolls.
I switched the category because I'm hoping someone with actual experience and a brain can help me out with the question above instead of insulting me, making assumptions, and just downright being an ***.</t>
  </si>
  <si>
    <t>20141112105939AALelv8</t>
  </si>
  <si>
    <t xml:space="preserve">
            Where is Atlanta?
        </t>
  </si>
  <si>
    <t>20141112205003AAFcAPA</t>
  </si>
  <si>
    <t xml:space="preserve">
            How can it be legal to sell this kind of thing?
        </t>
  </si>
  <si>
    <t>Kfc has a new burger called the Hash brown couple or some crap. 
It's two fried chicken pieces as buns, with cheese, bacon, a hash brown and sauce on the inside.  
We have officially become America 2.0.</t>
  </si>
  <si>
    <t>20141113082932AAOaSFt</t>
  </si>
  <si>
    <t xml:space="preserve">
            Who is the best Naturopath in Melbourne?
        </t>
  </si>
  <si>
    <t>20141113164634AAZ1KTZ</t>
  </si>
  <si>
    <t xml:space="preserve">
            Need help planning a daytrip (lower mainland)?
        </t>
  </si>
  <si>
    <t xml:space="preserve"> I live in Burnaby, British Columbia, and my boyfriend and I are trying to figure out something we could do for a daytrip or something. We've already done a lot of things so tourist things such as science world or the aquarium are out of the picture. Even something like driving out to Whistler would be awesome. But both of us are totally out of ideas. HELP PLEASE!!</t>
  </si>
  <si>
    <t>20141114224223AAkyNrT</t>
  </si>
  <si>
    <t xml:space="preserve">
            What are the best sites for freelance writers in India?
        </t>
  </si>
  <si>
    <t>20141117181735AA8zvkp</t>
  </si>
  <si>
    <t xml:space="preserve">
            Why do Italians eat pasta.?
        </t>
  </si>
  <si>
    <t>Why do Italians eat pasta? Why do they like it so much</t>
  </si>
  <si>
    <t>20141121035253AAl9tCW</t>
  </si>
  <si>
    <t xml:space="preserve">
            Survey-Which Country has the hottest people?
        </t>
  </si>
  <si>
    <t>I gotta Russia. Love those accents. Second America. Because it's so diverse and has a good variety. Third probably Japan.</t>
  </si>
  <si>
    <t>20141121151119AAr8b8e</t>
  </si>
  <si>
    <t xml:space="preserve">
            Vauxhall zafira 1.6 petrol blowing loads fo black smoke could this be the head gasket?
        </t>
  </si>
  <si>
    <t>20141123072248AA2QVaa</t>
  </si>
  <si>
    <t xml:space="preserve">
            Don't you know any restaurants or don't you know some restaurants?
        </t>
  </si>
  <si>
    <t>20141124151805AAMvb1c</t>
  </si>
  <si>
    <t xml:space="preserve">
            What is the best place to dine tonight?
        </t>
  </si>
  <si>
    <t>20141126102336AAlM3ui</t>
  </si>
  <si>
    <t xml:space="preserve">
            What is the best/cheapest way of getting from Munich to Dusseldorf?
        </t>
  </si>
  <si>
    <t>20141209135837AAjdLtB</t>
  </si>
  <si>
    <t xml:space="preserve">
            How do I get a job on the books fast in Brooklyn NY? I can do things like UPS, Rite AId, CVS, Walgreens, Duane Reade. Just apply?
        </t>
  </si>
  <si>
    <t xml:space="preserve">
Also CDL truck deliveries. 
I have to get a CDL license first.
Also deliveries. My main expertise in computer repair and cell phone screens.
I want to work in Shelor LLC. 
Hi! 
:-)
Also McDonalds.</t>
  </si>
  <si>
    <t>20141216123442AAwDrMx</t>
  </si>
  <si>
    <t xml:space="preserve">
            Sydney AU Cafe and now 120 dead Pakistani kids, where are all of the killings in the name of Jesus that Liberals talk about?
        </t>
  </si>
  <si>
    <t>Please don't answer about the 13th century and the crusades.</t>
  </si>
  <si>
    <t>20141216153206AAMWLq4</t>
  </si>
  <si>
    <t xml:space="preserve">
            I cannot change my password?
        </t>
  </si>
  <si>
    <t>20141222190523AA0UFf6</t>
  </si>
  <si>
    <t xml:space="preserve">
            Did Burger King really buy Tim Hortons?
        </t>
  </si>
  <si>
    <t>I saw a post on 9GAG (screenshot attached) and I wanted to know if it was true if Burger King bought Tim Hortons and took Timbits off the menu. I used to live in Canada (Australia now) and I really want to know!!  
Thanks</t>
  </si>
  <si>
    <t>20141227083421AALrbe3</t>
  </si>
  <si>
    <t xml:space="preserve">
            How much is a taxi driver income in Australia?
        </t>
  </si>
  <si>
    <t>20141229021942AAanuTb</t>
  </si>
  <si>
    <t xml:space="preserve">
            Chicago Where can I find seriously weather information ?
        </t>
  </si>
  <si>
    <t>20141231101423AA7TGE2</t>
  </si>
  <si>
    <t xml:space="preserve">
            Where i can find a good lessons about html?
        </t>
  </si>
  <si>
    <t>20150108121615AAcRhzy</t>
  </si>
  <si>
    <t xml:space="preserve">
            Is there a phone number to call yahoo?
        </t>
  </si>
  <si>
    <t>20150109161615AAiUBYD</t>
  </si>
  <si>
    <t xml:space="preserve">
            Cheap hotel in Brighton under 17!!?
        </t>
  </si>
  <si>
    <t xml:space="preserve"> Right, so I don't want answers that give me stick about this but, it's almost time for my 16th birthday! And my boyfriend of 2 years and I have got to the point in our relationship where we want to engage in sexual intercorse. DONT WORRY WE WILL USE ALL NESSASSARY PROTECTION!! But it will be our prom in June and I would quite like to do it on that night because it would be so special! So I need a motel/hotel that would let 16 year old book and pay with cash, IN BRIGHTON! It would be really helpful! Thanks!! Ps I'm heavenly dyslexic so please mind my spelling and grammar.</t>
  </si>
  <si>
    <t>20150113195356AAWYfgg</t>
  </si>
  <si>
    <t xml:space="preserve">
            Hey, Republicans! Have you seen this story?
        </t>
  </si>
  <si>
    <t xml:space="preserve"> It's about a guy who thought he was Jesus Christ, and threatened to poison John Boehner because he thought Boehner was responsible for the Ebola outbreak. 
I bet you think that guy is crazy, don't you? 
Well, we liberals do, too.  But now you have an example of what it feels like to listen to you crazy right-wingers all the time with your "Obama's trying to kill us with Ebola" garbage, etc. 
Crazy, eh? 
http://www.nbcnews.com/politics/john-boe...</t>
  </si>
  <si>
    <t>20150114103521AAqS2Rf</t>
  </si>
  <si>
    <t xml:space="preserve">
            Hi,
I got a job offer from DSP engineering and services ltd,Thailand.I am not sure, is it a fake one or not.?
        </t>
  </si>
  <si>
    <t>20150115130248AAPZLdB</t>
  </si>
  <si>
    <t xml:space="preserve">
            I have been accepted for Indianapolis,IN Section 8. Can I use my voucher in Hammond,IN Or East Chicago,IN?
        </t>
  </si>
  <si>
    <t>20150119111544AAGo88J</t>
  </si>
  <si>
    <t xml:space="preserve">
            How do I claim income if I'm a pizza delivery guy?
        </t>
  </si>
  <si>
    <t xml:space="preserve"> I live in Canada, as a part of a plan to buy a house I got a side job working weekends as a pizza delivery driver which increased my income over 10,000 this year but I never got receipts or anything cuz I guess most dont do but I want to so that I can claim income and look better with the bank, I live in Alberta 
Any advice or good knowledge will be appreciated 
Thanks</t>
  </si>
  <si>
    <t xml:space="preserve"> Business &amp; Finance</t>
  </si>
  <si>
    <t>20150119173232AAyjf8X</t>
  </si>
  <si>
    <t xml:space="preserve">
            Thank you in French?
        </t>
  </si>
  <si>
    <t>20150120141724AAKtPE1</t>
  </si>
  <si>
    <t xml:space="preserve">
            Catchy unique business name?
        </t>
  </si>
  <si>
    <t xml:space="preserve">
 I am an makeup artist and a beauty therapist, At the moment I am doing freelance work and mobile beauty but will have my own salon soon.  
Just wanted to name a fresh new name.. I want something unique, catchy and short and simple. My name is with T and Surname with R. This is for my page for face book and other web. 
I was wondering if any these names look alright?  
TR Mua &amp; Beauty  
Makeup by TR &amp; Beauty therapist 
TR Makeup &amp; Beauty Boutique 
Or any other suitable names.....</t>
  </si>
  <si>
    <t>20150121072419AABeB6F</t>
  </si>
  <si>
    <t xml:space="preserve">
            Why are some cork people so deluded?
        </t>
  </si>
  <si>
    <t>Calling yourselves the 'real' capital? Your not even city number 2 in Ireland. What do you have that us Dubs dont?</t>
  </si>
  <si>
    <t>20150127225048AAtvmrV</t>
  </si>
  <si>
    <t xml:space="preserve">
            How can we improve our customer retention tactics?
        </t>
  </si>
  <si>
    <t>20150129105314AAZaEzs</t>
  </si>
  <si>
    <t xml:space="preserve">
            About Healthcare?
        </t>
  </si>
  <si>
    <t xml:space="preserve">
centers</t>
  </si>
  <si>
    <t>20150205041947AAyauFO</t>
  </si>
  <si>
    <t xml:space="preserve">
            Unable to login into yahoo messenger?
        </t>
  </si>
  <si>
    <t>I try to login in and get a message saying  wrong I'd or password?</t>
  </si>
  <si>
    <t>20150207160333AAQ8ik2</t>
  </si>
  <si>
    <t xml:space="preserve">
            Why does CONsertatives think Presadunce Obamas needs CONgrass or the Senate to pass laws?
        </t>
  </si>
  <si>
    <t>Shadow Immagration is Presadunce Obamas solution to keep things moving when the legaslative and judicial branches is rasist and appose him! 
When will CONsertatives learn how the govament and exacutive orders work?</t>
  </si>
  <si>
    <t>20150213033529AA160YO</t>
  </si>
  <si>
    <t xml:space="preserve">
            None of My Yahoo feeds are updating. NONE! What to do to fix this, please?
        </t>
  </si>
  <si>
    <t>20150213192321AARAR3p</t>
  </si>
  <si>
    <t xml:space="preserve">
            Want a very soft snowboard that can handle jumps. Which is better Rome artifact, arbor draft, or nitro subzero. other suggestions welcome.?
        </t>
  </si>
  <si>
    <t xml:space="preserve">
I Want a Very soft snowboard that can medium and small jump. Considering  either rome artifact rocker, arbor draft, or nitro subzero? comments and other suggestions welcome</t>
  </si>
  <si>
    <t>20150221121552AAvFwO5</t>
  </si>
  <si>
    <t xml:space="preserve">
            Have you caned anybody today?
        </t>
  </si>
  <si>
    <t>20150223171405AAL8FKN</t>
  </si>
  <si>
    <t xml:space="preserve">
            Pizza parlor on 101st and Euclid ave Cleveland ohio in 1963?
        </t>
  </si>
  <si>
    <t>20150224063857AA8kKsa</t>
  </si>
  <si>
    <t xml:space="preserve">
            How many days flipkart take to deliver goods to west bengal?
        </t>
  </si>
  <si>
    <t>20150225163503AA11zbS</t>
  </si>
  <si>
    <t xml:space="preserve">
            Toolbar buttons for Firefox 36 are missing. I hope Yahoo gets this fixed.?
        </t>
  </si>
  <si>
    <t>20150227073311AAaX9Ay</t>
  </si>
  <si>
    <t xml:space="preserve">
            Why did Franklin D. Roosevelt get reelected four times, and another Socialist, President Obama, can't run for a third term?
        </t>
  </si>
  <si>
    <t xml:space="preserve"> Society &amp; Culture</t>
  </si>
  <si>
    <t>20150301151334AA4HGDc</t>
  </si>
  <si>
    <t xml:space="preserve">
            I need a persons address only have her name she lives in toronto, ontario her name is Zulmira Almeida?
        </t>
  </si>
  <si>
    <t>20150306072605AASVf9L</t>
  </si>
  <si>
    <t xml:space="preserve">
            A job that's not stressful?
        </t>
  </si>
  <si>
    <t>20150306182501AAuVutA</t>
  </si>
  <si>
    <t xml:space="preserve">
            For my job I am getting paid $9.00 an hour and each day I only work 4 hours and 30 minutes am I getting cheated because of the 30 minutes?
        </t>
  </si>
  <si>
    <t>People keep telling me that my job is cheating me out of money is that true? I've had schedules like this before and it wasnt an issue but now that I have a new job they keep telling me that.</t>
  </si>
  <si>
    <t>20150308133403AAf3aSN</t>
  </si>
  <si>
    <t xml:space="preserve">
            Why was communist north Vietnam being called Democratic Republic of Vietnam?
        </t>
  </si>
  <si>
    <t>20150308151222AAROR0x</t>
  </si>
  <si>
    <t xml:space="preserve">
            Which atheist group is the correct one?
        </t>
  </si>
  <si>
    <t xml:space="preserve">
Is it atheism plus? atheism minus? sundayassemly? american atheists? jref? 
They all beg for money and donations but how do I know which one is best? 
I tried checking wikipedia to find out but there are 100's more on there, 
How do I know which group is the right one</t>
  </si>
  <si>
    <t>20150308182850AAgUOZR</t>
  </si>
  <si>
    <t xml:space="preserve">
            How to start playing pool?
        </t>
  </si>
  <si>
    <t>I'm 17 and I've always wanted to, but I have no idea how. I don't have friends interested in pool, I don't have family members interested in pool. I literally don't know or know of anyone interested in playing pool except for myself. So how can I start doing that in some way?
 @perfectlybaked, I know how to play the game, my question is about how to actually play it. The pool hall idea from Dan, though, I can try but most pall halls around the area double as bars so I don't know if I could get in since I'm under 21 but I'll try and ask about that. 
But does anyone else have any other suggestions?</t>
  </si>
  <si>
    <t>20150316140450AAdN1I3</t>
  </si>
  <si>
    <t xml:space="preserve">
            In the 1950s, what positive aspect came out from the minorities within music?
        </t>
  </si>
  <si>
    <t>20150317070742AANgwIq</t>
  </si>
  <si>
    <t xml:space="preserve">
            How can Ted Cruz run for president if he was born in Canada ?
        </t>
  </si>
  <si>
    <t>I thought you must be born in the U.S to be elected president.</t>
  </si>
  <si>
    <t>20150320221124AALDyfT</t>
  </si>
  <si>
    <t xml:space="preserve">
            It's IRANIAN New Years, one tradition is to have fresh lentils on the table... Where do I find these?
        </t>
  </si>
  <si>
    <t>20150326140531AAXNpO6</t>
  </si>
  <si>
    <t xml:space="preserve">
            Why are some Indian girls so rude?
        </t>
  </si>
  <si>
    <t>Very opinionated even when you didn't ask them?</t>
  </si>
  <si>
    <t>20150404135601AADcAvY</t>
  </si>
  <si>
    <t xml:space="preserve">
            POLL: who here?
        </t>
  </si>
  <si>
    <t>Ok. Do I'm doing a school survey. I'm a shy person when it comes to surveying others in person, so I'll ask here. Here's my question: Who HERE doesn't like gays? I certainly don't like them.</t>
  </si>
  <si>
    <t>20150409134113AAWwGqc</t>
  </si>
  <si>
    <t xml:space="preserve">
            Hey yahoo can you help me find my notebook?
        </t>
  </si>
  <si>
    <t>20150411220841AAiwyJQ</t>
  </si>
  <si>
    <t xml:space="preserve">
            What are some fine dining establishments in Phuket?
        </t>
  </si>
  <si>
    <t>20150413153114AAksYIG</t>
  </si>
  <si>
    <t xml:space="preserve">
            How to commute around gold coast?
        </t>
  </si>
  <si>
    <t xml:space="preserve"> I am flying from new Zealand to the gold coast Australia. Once off the plane I won't have a vehicle in the gold coast. I will be staying for 4 nights 5 days, and will rely on taxi, train and bus for transportation. I will be going from dreamworld to currumbin wildlife sanctuary and everywhere in between.  
My question is are the taxis, trains and buses located everywhere and in obvious locations or are they only at certain places. Like if I'm at dreamworld and want to go to surfers paradise will there be a transportation option for me out there or if I want to go from surfers paradise to the casino and then back to my hotel is there transportation there</t>
  </si>
  <si>
    <t>20150414190424AAwBNAq</t>
  </si>
  <si>
    <t xml:space="preserve">
            Should New York Sucede?
        </t>
  </si>
  <si>
    <t>I think my fabulous state of New York should secede from the union where are one of the richest states in country and we would be richer if we were are own country.We have biggest city in country and we have farm and ariguliculture  in upstate ny
Andrew cuomo ruined are schools teachers are tired of him we are the only state to have regents exams
We grow food apples oranges corn all over the state
We don't even say pledge were trying to create are own
We do say pledge but also in Arabic i don't agree with that</t>
  </si>
  <si>
    <t>20150416213424AA8XXA0</t>
  </si>
  <si>
    <t xml:space="preserve">
            List of restaurants in canada to apply at?
        </t>
  </si>
  <si>
    <t>for a teenage girl. examples: boston pizza, moxie's, earl's, the melting pot, etc.</t>
  </si>
  <si>
    <t>20150417074549AASvXJl</t>
  </si>
  <si>
    <t xml:space="preserve">
            How to avoid police raid risk in massage parlour of bangalore?
        </t>
  </si>
  <si>
    <t>20150417112114AALwqKc</t>
  </si>
  <si>
    <t xml:space="preserve">
            My friend ALSO thinks theres a treaty in texas that makes it not american?
        </t>
  </si>
  <si>
    <t>Yeah were back again and now he thinks there was a treaty that makes texas not american at all and that hes not american</t>
  </si>
  <si>
    <t xml:space="preserve"> Politics &amp; Government</t>
  </si>
  <si>
    <t>20150417124129AA2Cecq</t>
  </si>
  <si>
    <t xml:space="preserve">
            Where is Hauch Rhineland? My grandmother put that as her birthplace in 1893. I may ight have the city spelled wrong.?
        </t>
  </si>
  <si>
    <t>20150422174901AAsvG6P</t>
  </si>
  <si>
    <t xml:space="preserve">
            What are some good seafood restaurants to eat at for dinner that is reasonably priced in Vancouver, BC?
        </t>
  </si>
  <si>
    <t>20150429120046AAI5Zqo</t>
  </si>
  <si>
    <t xml:space="preserve">
            Is the Y!A Staff allowing users who are blocked from answering questions to be able to comment on answers?
        </t>
  </si>
  <si>
    <t>I just went on a question..I seem to have been blocked as no "Answer This Question" but I put a comment "." to a contacts answer on it so I was surprised that I was able to post  it and it lets me post again but I've defo been blocked. 
Is it a new change or is it a glitch?</t>
  </si>
  <si>
    <t>20150430102139AABpZ0r</t>
  </si>
  <si>
    <t xml:space="preserve">
            Why is CONsertative business owners always saying they is gonna close bisiness in Baltimore and Funguson?
        </t>
  </si>
  <si>
    <t>Riots can happens anywhere and closing them is just a way to try and make it look like Presadunce Obamas job creation strategy is failing. 
When will rasists embrayse ho and chainge and free rewards and gay mirrage and gay sex? 
Ameirica elected Pres. Obaamas and he done dolivered!</t>
  </si>
  <si>
    <t>20150503225602AARfuAK</t>
  </si>
  <si>
    <t xml:space="preserve">
            What jobs are in miami for 13 year olds ?
        </t>
  </si>
  <si>
    <t>im 13 and live in miami fl... i wanted to know if i was old enough to work anywhere because i really need some money because i cant do chores around the house (theyre already done) so please dont tell me anything invovling my parents, THANKS !!!!</t>
  </si>
  <si>
    <t>20150508223437AAUOXWA</t>
  </si>
  <si>
    <t xml:space="preserve">
            Is it illegal to copy paste a wikipedia article in an assignment?
        </t>
  </si>
  <si>
    <t>i feel bad for wikipedia, so i always type my own homeworks and essays rather than copy pasting everything. i want to ask, is it legal to copy paste? im tired right now and i want to copy a portion of a wiki article
this is kenjis younger brother</t>
  </si>
  <si>
    <t xml:space="preserve"> Computers &amp; Internet</t>
  </si>
  <si>
    <t>20150514220531AALmOPD</t>
  </si>
  <si>
    <t xml:space="preserve">
            How can build my body weight in 1 month.?
        </t>
  </si>
  <si>
    <t>My age was 26. I am an Indian. Presently my weight 42 k.  Height 164 cm</t>
  </si>
  <si>
    <t>20150517091744AAFkXYc</t>
  </si>
  <si>
    <t xml:space="preserve">
            How would you feel if this creature wanted to hug you?
        </t>
  </si>
  <si>
    <t>20150519120718AA6BJQY</t>
  </si>
  <si>
    <t xml:space="preserve">
            What is the best steak house in portland?
        </t>
  </si>
  <si>
    <t>20150520205525AA1J7V1</t>
  </si>
  <si>
    <t xml:space="preserve">
            Are you viewing David Letterman s lastLate Show ?
        </t>
  </si>
  <si>
    <t xml:space="preserve">
I ave keyboard probs.</t>
  </si>
  <si>
    <t>20150523070634AA2Lslr</t>
  </si>
  <si>
    <t xml:space="preserve">
            Is wwe real or fake?
        </t>
  </si>
  <si>
    <t>It seems real but i doubt that they let them to do that to themselves for real. I mean they could die there.</t>
  </si>
  <si>
    <t>20150524014227AAaz6ZC</t>
  </si>
  <si>
    <t xml:space="preserve">
            Anyone can tell me Just Chill water Park is good or not...?
        </t>
  </si>
  <si>
    <t>20150528145704AA9DiMq</t>
  </si>
  <si>
    <t xml:space="preserve">
            If you were a king, how would you feel if this creature was your closest ally?
        </t>
  </si>
  <si>
    <t>20150528194132AAimTM1</t>
  </si>
  <si>
    <t xml:space="preserve">
            Do you think it's more difficult for alternative stores to stay in business?
        </t>
  </si>
  <si>
    <t>I have always wanted to open a store where I sell various products like incense, organic soap, candles, Asian sculptures, posters, t-shirts, Hippie, Goth, and Punk jewelery, unique lamps, etc. 
There have been a few stores similar in my city but none have lasted more than a few years.
EDIT: I always forget to choose the category for my question. just fixed it.</t>
  </si>
  <si>
    <t>20150531063708AAbW2dG</t>
  </si>
  <si>
    <t xml:space="preserve">
            How do you stop the constant annoying ads that appear at the side of the email window?
        </t>
  </si>
  <si>
    <t>20150531124137AAl5bBJ</t>
  </si>
  <si>
    <t xml:space="preserve">
            Restaurants?
        </t>
  </si>
  <si>
    <t>Need a place to eat 11:21pm in chicago!</t>
  </si>
  <si>
    <t>20150603113742AADnfNI</t>
  </si>
  <si>
    <t xml:space="preserve">
            How to shop in electrical retailers?
        </t>
  </si>
  <si>
    <t>Eg: currys pc world and euronics. I know that they display products but they don't sell it. So for example you want to buy a phone/laptop/camera, do you have to ask the staff for it?</t>
  </si>
  <si>
    <t>20150604005033AA2Dcu1</t>
  </si>
  <si>
    <t xml:space="preserve">
            I need help to give my car a nickname?
        </t>
  </si>
  <si>
    <t>I have a white acura MDX 04 and she needs a name badly but I can seem to think of one. Help?</t>
  </si>
  <si>
    <t>20150604195036AAnGpyF</t>
  </si>
  <si>
    <t xml:space="preserve">
            What are things to do in San Diego for my 16th birthday?
        </t>
  </si>
  <si>
    <t>I want to get dressed up and take a few friends to a restaurant downtown, but what's good and age appropriate? Also, is there anything I could do after dinner that would be fun? PLEASE HELP I'm so indisicive</t>
  </si>
  <si>
    <t>20150611095445AALZqt9</t>
  </si>
  <si>
    <t xml:space="preserve">
            What do I do?
        </t>
  </si>
  <si>
    <t xml:space="preserve"> I can't even go shopping without being accused of looking at other women, when I go to the gym she accuses of going there to chat and look at other women! She ask to see my phone contacts my whatsapp contacts and have ask me to delete female friends from my phone and facebook which i have and now I don't have any contact with them, but she's allowed male friends to chat to whenever she likes! 
I could on and on but that should be enough for you to imagine how it is for me? It's making me feel down and depressed! 
What do I do?? Please help! Do I end it or just keep putting up with this ****?</t>
  </si>
  <si>
    <t>20150617110029AAzfb0j</t>
  </si>
  <si>
    <t xml:space="preserve">
            Are all the central London markets like Portobello very similar?
        </t>
  </si>
  <si>
    <t>20150617113752AADVZtV</t>
  </si>
  <si>
    <t xml:space="preserve">
            Is there any place in Vegas?
        </t>
  </si>
  <si>
    <t>I once saw someone post a picture of bread with ice cream in between them. ((The bread look glazed)). Is there any place in Las Vegas that sells stuff like that?</t>
  </si>
  <si>
    <t>20150618014102AAuIDRi</t>
  </si>
  <si>
    <t xml:space="preserve">
            What are some fun night clubs or parties in the Orange County area for 15/16 year olds?
        </t>
  </si>
  <si>
    <t>My friends and I just want to go to some fun parties preferably in the Newport Beach to Mission Viejo area. Please help!</t>
  </si>
  <si>
    <t>20150619052900AAh3iNZ</t>
  </si>
  <si>
    <t xml:space="preserve">
            How many hours is 9am to 9:56pm
Give me a straight answers don't break it down?
        </t>
  </si>
  <si>
    <t>20150619153947AAB5pxr</t>
  </si>
  <si>
    <t xml:space="preserve">
            Can't access my mail box?
        </t>
  </si>
  <si>
    <t>20150620072849AAe6vsi</t>
  </si>
  <si>
    <t xml:space="preserve">
            Where is my refresh button?
        </t>
  </si>
  <si>
    <t>20150622023054AABQFqq</t>
  </si>
  <si>
    <t xml:space="preserve">
            Travelling Port Augusta to Darwin. Info and Tips please.?
        </t>
  </si>
  <si>
    <t xml:space="preserve"> A friend and myself will be travelling to Darwin from Port Augusta. Just after a bit of advice on all aspects of the trip. Will be travelling in a 4x4. After some information on: 
-Fuel Stops 
-Accomodation stops (hoping to drive 10-12 hrs per day) 
-Safety tips and things to watch for 
-Vehicle requirements and helpful items 
-Any information that can assist in the planning. 
Thanks in advance.</t>
  </si>
  <si>
    <t>20150624124737AAtvF4K</t>
  </si>
  <si>
    <t xml:space="preserve">
            How popular is Myspace now day??
        </t>
  </si>
  <si>
    <t>Do you still use Myspace now???</t>
  </si>
  <si>
    <t>20150624154823AAHJazb</t>
  </si>
  <si>
    <t xml:space="preserve">
            How to know my pag ibig number?
        </t>
  </si>
  <si>
    <t>20150626100650AAORZ1K</t>
  </si>
  <si>
    <t xml:space="preserve">
            Any helpful tips for a student going abroad to New Zealand?
        </t>
  </si>
  <si>
    <t xml:space="preserve"> Hi! So next year I am going abroad to study in New Zealand. I chose NZ because I think it is one of the most beautiful places On the planet.. But then again, I've only seen picture and videos. 
I'm really struggling on what to expect, what should I pack? I will be there for a whole year, and from what I understand there is many different types of weather , unlike California where it stays a pretty reasonable temperature. Also, what do the teens do? Are they social or do they all just do their own thing. I went to NY and everybody was so antisocial. Sorry if I am making you guys sound like aliens , I know you are similar to other teens around the world; I'm just nervous and I'm asking stupid questions. Is it true that high schoolers must wear uniforms? I think that's actually cool and will be a good change. Another thing , am I imposing if I am wanting to see and do things in NZ? For example , I have never been surfing or skiing, and I heard that you can do both in NZ. I'm also a nerd so seeing the places where the hobbit was filmed would be amazing:) what is tramping? I think it is when you go On trails or you go hiking? Haha,I laugh because tramping means something COMPLETELY different in the USA XD! 
Would my host family want to do things with me? Or am I expecting too much? 
Oh, speaking of host families , what should I bring then as a gift? I was thinking a cookbook with my families recipes, candy, and maybe a book with picture from my state. Thanks for helping!</t>
  </si>
  <si>
    <t>20150630074823AAE3A0e</t>
  </si>
  <si>
    <t xml:space="preserve">
            POP3 - is ERR [SYS/TEMP] (#AUTH205) resolved?
        </t>
  </si>
  <si>
    <t>20150701121727AAtdHSs</t>
  </si>
  <si>
    <t xml:space="preserve">
            Looking for coke in Mumbai, any suggestions?
        </t>
  </si>
  <si>
    <t>20150701152949AAP787Z</t>
  </si>
  <si>
    <t xml:space="preserve">
            How to download mincraft to the wii?
        </t>
  </si>
  <si>
    <t xml:space="preserve"> Consumer Electronics</t>
  </si>
  <si>
    <t>20150702165938AAlAeuc</t>
  </si>
  <si>
    <t xml:space="preserve">
            Why are people born 1990-1999 retards?
        </t>
  </si>
  <si>
    <t>I was born in 1996 and I'm glad I wasn't born in the 90s. I was just drinking some beer an hour ago and I feel weird so don't call me a retard .I was born in 1996 and I'm glad I was born in the 2000s.</t>
  </si>
  <si>
    <t>20150705044806AAMTQEy</t>
  </si>
  <si>
    <t xml:space="preserve">
            Should i be paying for a model agency to find me jobs? they invited me to an assessment shoot and now asking for me to pay over Â£500?
        </t>
  </si>
  <si>
    <t>London  
Model Platform</t>
  </si>
  <si>
    <t>20150706120605AAAsyJx</t>
  </si>
  <si>
    <t xml:space="preserve">
            How can I learn to surf?
        </t>
  </si>
  <si>
    <t>20150706185018AAfezU5</t>
  </si>
  <si>
    <t xml:space="preserve">
            Auspost Express Post?
        </t>
  </si>
  <si>
    <t>when i checked my parcel, it says "Processed through Auspost Facility" in Sunshine West at 5:30am 
i am located in 3020 
will it arrive today?</t>
  </si>
  <si>
    <t>20150706192629AAC3vcL</t>
  </si>
  <si>
    <t xml:space="preserve">
            Do you agree that 1990-1999 borns are stupid?
        </t>
  </si>
  <si>
    <t>I was born in 1996 and I was born in the 2000s so i think those born 1990-1999 are stupid idiots that were born in the 20th century while I was born in 1996 and that makes me a 21st century baby.</t>
  </si>
  <si>
    <t>20150710074446AAWWSpZ</t>
  </si>
  <si>
    <t xml:space="preserve">
            Did oil companies kill the electric car?
        </t>
  </si>
  <si>
    <t>Does Elon Musk know about this?</t>
  </si>
  <si>
    <t xml:space="preserve"> Environment</t>
  </si>
  <si>
    <t>20150711015747AAk4mE7</t>
  </si>
  <si>
    <t xml:space="preserve">
            What is the perimetre of a triangle?
        </t>
  </si>
  <si>
    <t>20150711081619AA4dxg1</t>
  </si>
  <si>
    <t xml:space="preserve">
            Can I make a report about this nonprofit business?
        </t>
  </si>
  <si>
    <t xml:space="preserve"> I am a college student and I have a puppy. My roommate wanted a dog about a month ago, and she was going to go to a puppy store. I told her that she should adopt if she wanted a puppy. I thought it would be great because my dog could have company and we could help each other. Well, I went to a PetSmart event to adopt for her, and even though there were certain things that were fishy about the organization, I ignored my instincts, as I thought I would be doing something good for the dog.  
After keeping the dog for a couple weeks, I realized that it wasn't a great fit. Here are my reasons: 
1) My roommate did virtually nothing, and I was basically alone,  a single college student taking care of two dogs. I hadn't anticipated that and it was very overwhelming. 
2) The dogs got into some fights and didn't seem to be getting along. 
3) The dog had some serious separation anxiety, unlike my other dog, and I felt that he would be much happier with a family that could give him all the attention he needed rather than my divided attention.  
4) He was still a puppy and I'd had him for a couple weeks. I believed that he was still adoptable and could benefit from a different sort of home.
 I offered to help the rescue find a new home, but the foster (who was in contact with me) said to return him right away if I couldn't keep him. The foster had some serious boundary issues - even before she kept texting me and asking me questions like my age, the rent I paid for my apartment, what I thought of the same-sex-mariage ruling, etc.
I tried to avoid those questions because I didn't believe they were relevant to her and was very uncomfortable. First she said she would support me even though she didn't agree that I was giving back the dog. The night before, she sent me a text saying "you're making a mistake."
I explained to her again that I would never return him unless it was absolutely necessary, which I believed it was. My parents supported my decision to have one dog, but they would never support me with two, and I just didn't have the time to work enough and go to school and take care of both.
 The next morning when I got to the rescue, the foster wasn't there. The owner took one look at me and said "Just give him to me!" She grabbed him from me. I really wanted to give a proper goodbye and I was crying. I wanted to leave with him his medical records, toys, and a cheque for 100 dollars to help him find a new home, and I tried to tell her. She said, "just leave it at the door. I don't want to see you crying! JUST GO!"
I was shaking but I went to get the things and she screamed at me from the window, saying things about my family and stuff that was totally uncalled for. Finally I just drove off because I was honestly scared for my life.
 I then told the foster that it was absolutely unacceptable for them to treat me like that, and that I hoped he would find a great home. She sent me about three texts saying "You have no idea what you did to him. He's been crying ever since you left him." My heart is already broken and I feel like they just wanted to hurt me more.
 I went to see a therapist that night because I couldn't handle the emotional trauma. It was the most upsetting thing of my life; it was already the hardest decision I've had to make in my life and they were utterly horrible to me. I just don't think that these people should be running a business and treating people like that. They were out of line and I fear for how they treat their animals, since they grabbed him from me.
 I don't want to sue for emotional trauma or anything because I mostly am concerned about the animals and the other people they interact with. But I do think their practices should be investigated, since they've made me feel uncomfortable on multiple occasions and I think what they did at the end was close to harassment.</t>
  </si>
  <si>
    <t>20150711234733AAkDhFk</t>
  </si>
  <si>
    <t xml:space="preserve">
            Can anyone tell me what the inside of Leavenworth looks like.?
        </t>
  </si>
  <si>
    <t>20150712114319AA4j2lk</t>
  </si>
  <si>
    <t xml:space="preserve">
            Is it cheaper to buy surfboard where it's not local or local? I mean close to the beach or in urban?
        </t>
  </si>
  <si>
    <t>in a country where surfing is popular or not?</t>
  </si>
  <si>
    <t>20150712124729AAt5ocz</t>
  </si>
  <si>
    <t xml:space="preserve">
            What challenges should me an my frien do?
        </t>
  </si>
  <si>
    <t>20150712173735AArsCjs</t>
  </si>
  <si>
    <t xml:space="preserve">
            My mom's blackberry just got into our bathub (Full of water). She charged it afterwards.?
        </t>
  </si>
  <si>
    <t>Could it still possible if I want to save the phone? Thanks.</t>
  </si>
  <si>
    <t>20150713063755AAxDooI</t>
  </si>
  <si>
    <t xml:space="preserve">
            Why is Edinburgh UK so Expensive to live in?
        </t>
  </si>
  <si>
    <t>20150714070156AAtR5Bi</t>
  </si>
  <si>
    <t xml:space="preserve">
            Visiting Venice in late july or early august?
        </t>
  </si>
  <si>
    <t>Im gonna visit venice during that time. what are some sources i should read or videos to watch, so i know things before i get there? Can you give a list of things i HAVE to see? and am i f-ed because im going in august?</t>
  </si>
  <si>
    <t>20150719201400AANO39m</t>
  </si>
  <si>
    <t xml:space="preserve">
            Accidentally drove 50mph on the highway in an automatic Subaru Forester 2015 in L or Low Gear. Did I damage my car?
        </t>
  </si>
  <si>
    <t>I didn t hear any weird sounds while driving, but the radio was on. 
I drove for around 15-20 minutes.</t>
  </si>
  <si>
    <t>20150720200855AABvzXK</t>
  </si>
  <si>
    <t xml:space="preserve">
            Is Dr phil and Robin getting a divorce?
        </t>
  </si>
  <si>
    <t>20150721193020AAjIGK2</t>
  </si>
  <si>
    <t xml:space="preserve">
            Are there any lakes in arizona?
        </t>
  </si>
  <si>
    <t>20150722044852AAfl9ay</t>
  </si>
  <si>
    <t xml:space="preserve">
            Is possibile to smoke weed in Morocco?
        </t>
  </si>
  <si>
    <t>20150722191210AA4LtqI</t>
  </si>
  <si>
    <t xml:space="preserve">
            Is MR Stephen Hester a Foreign Operations &amp; International Remittance Dept. of ROYAL BANK OF SCOTLAND PLC?
        </t>
  </si>
  <si>
    <t>20150723010647AAAznLd</t>
  </si>
  <si>
    <t xml:space="preserve">
            If you buy perfumes in the duty free shops in Dubai,can you bring them in Australia?
        </t>
  </si>
  <si>
    <t xml:space="preserve">
No,it's not going to be direct.I'm gonna be leaving from Europe,then stop in Dubai,then Australia.</t>
  </si>
  <si>
    <t>20150723022736AAAOtEx</t>
  </si>
  <si>
    <t xml:space="preserve">
            How tall does a back row rugby player need to be ?
        </t>
  </si>
  <si>
    <t>Preferable 6 an 8 ?</t>
  </si>
  <si>
    <t>20150723171910AASxFuS</t>
  </si>
  <si>
    <t xml:space="preserve">
            What is the place in Phoenix to eat it's like in a old warehouse?
        </t>
  </si>
  <si>
    <t>20150725104204AA1lCao</t>
  </si>
  <si>
    <t xml:space="preserve">
            Is there any problem with the breaks or speed controls with the 2007 300???
        </t>
  </si>
  <si>
    <t>20150727100920AAAEKCY</t>
  </si>
  <si>
    <t xml:space="preserve">
            Why is CONsertatives upset that peeps with a $15 minamum wage is working less to qualify for govament subsiditys?
        </t>
  </si>
  <si>
    <t>20150728014125AAZfpgj</t>
  </si>
  <si>
    <t xml:space="preserve">
            Can Christiano Ronaldo or Messi win FIFA World Cup and become the greatest ever?
        </t>
  </si>
  <si>
    <t>20150730173549AARmkg6</t>
  </si>
  <si>
    <t xml:space="preserve">
            So do flip effects get activated when my monster gets attacked face down? Or do I have to flip it myself?
        </t>
  </si>
  <si>
    <t xml:space="preserve"> Games &amp; Recreation</t>
  </si>
  <si>
    <t>20150731105804AARcUKB</t>
  </si>
  <si>
    <t xml:space="preserve">
            How to change my profile photo?
        </t>
  </si>
  <si>
    <t>20150802184944AAAk2Z8</t>
  </si>
  <si>
    <t xml:space="preserve">
            Could someone call General Motors and pay them to make you a new H2 Hummer?
        </t>
  </si>
  <si>
    <t>20150803123635AAo35e7</t>
  </si>
  <si>
    <t xml:space="preserve">
            Should I get a Wii U?
        </t>
  </si>
  <si>
    <t>20150803144954AA7FJnX</t>
  </si>
  <si>
    <t xml:space="preserve">
            Are we running out of water..?
        </t>
  </si>
  <si>
    <t>Why do people worry about how long their showers are and using the right amount of water with dishes and laundry? Other than the bill going up I mean. 
It's horrifying to me because obviously if we run out if water we're screwed. 
A lot of articles say "saving" those drops. Why..?</t>
  </si>
  <si>
    <t>20150804012333AA3Fyx4</t>
  </si>
  <si>
    <t xml:space="preserve">
            1996 Acura Integra Popping out of Gear?
        </t>
  </si>
  <si>
    <t xml:space="preserve"> I have a 1996 Acura Integra DC4 with 189k miles. Stock B18B1 and Trany. Pops out of gear here and there. Family members tell me it's just because I let off gas. But I don't think that's right. Any suggestions? Currently going to a Trade school to become a mechanic and i forget to ask my Instructors about it, so since I'm up anyone have suggestions? Family members also told me it can be low on Fluid. It's my first Manual trans also, so Educate me if possible I'll really appreciate it. Happens on 3rd &amp; 5th gear btw.</t>
  </si>
  <si>
    <t>20150804234408AAPNMJZ</t>
  </si>
  <si>
    <t xml:space="preserve">
            If safari hunters really care about giving back to the people of Africa, then why don't they just give their $50000 to them?
        </t>
  </si>
  <si>
    <t>...instead of killing an innocent, endangered species?
Exactly my point. Why can't they simply donate that money in the first place, rather than wasting it all on the trip to kill an animal. It's both irrational and unethical.</t>
  </si>
  <si>
    <t>20150805135454AAHsOsG</t>
  </si>
  <si>
    <t xml:space="preserve">
            How can I attach a ring to display in a shadow box?
        </t>
  </si>
  <si>
    <t>20150807085753AAllixe</t>
  </si>
  <si>
    <t xml:space="preserve">
            How do I change Signature? I need to make changes and update my email Sig.?
        </t>
  </si>
  <si>
    <t>20150808210335AAO4MGY</t>
  </si>
  <si>
    <t xml:space="preserve">
            My mom is being cold to me and hates me just because i havent been able to get a job yet... i didnt do anything 2 her?
        </t>
  </si>
  <si>
    <t>im 22 female
thanks</t>
  </si>
  <si>
    <t>20150809162000AAa9MAl</t>
  </si>
  <si>
    <t xml:space="preserve">
            Should I quit volleyball this year?
        </t>
  </si>
  <si>
    <t xml:space="preserve"> I've played volleyball since 5th grade, but I've never really gotten good because I don't love the sport. I know if I practiced more I'd get better but I don't care enough to. I always dread going to practice and games.  I'm only playing because it's the only sport at my school and basically everyone plays. So I figured it was a good way to get to know people. If I quit I'll probably never talk to people outside my friend circle. I want to quit but I really don't want to regret it. I'm going to be in junior varsity this year ( I'm in 10th grade). I'm not the WORST person on the team but I still kinda suck. Also I'm not very athletic at all. It's getting to the point where you have to be good or serious about the sport. It also takes all my free time but the season only lasts till October I think. But it starts at the beginning of the year which is the super stressful. If I had more freetime I could probably do things I actually like. Sorry this is so long I guess I just needed to vent about it. Thanks for reading and please help.</t>
  </si>
  <si>
    <t>20150811143201AAgRGFB</t>
  </si>
  <si>
    <t xml:space="preserve">
            Do you carry a portable dvd Blu-ray player ?
        </t>
  </si>
  <si>
    <t>20150811195655AAQ3OJl</t>
  </si>
  <si>
    <t xml:space="preserve">
            Using a lost clipper card?
        </t>
  </si>
  <si>
    <t>My mom found a clipper card on the street. Can I use it without the owner finding out?
My mom found a clipper card on the street. Can I use it without the owner finding out? 
It has around $9 on it. 
FYI: The Clipper card is a reloadable contactless smart card used for electronic transit fare payment</t>
  </si>
  <si>
    <t>20150812054113AA6fUze</t>
  </si>
  <si>
    <t xml:space="preserve">
            Can a animal slip in your car?? especially if it happens to be a tree frog?
        </t>
  </si>
  <si>
    <t>Yesterday Morning I found a tree frog tucked in a corner in the inside of the door next to the passenger seat....how the hell is this possible?</t>
  </si>
  <si>
    <t>20150813022803AAXqRhp</t>
  </si>
  <si>
    <t xml:space="preserve">
            Which is the best place to visit in Himachal Pradesh in summers?
        </t>
  </si>
  <si>
    <t>20150813120452AAhV7UO</t>
  </si>
  <si>
    <t xml:space="preserve">
            What are some good hobbies to pick up?
        </t>
  </si>
  <si>
    <t>reading, hiking, yoga... 
those are good 
preferably something "doable". nothing like skydiving, wine collecting, etc...
hobbies to become a classier, more cultured type person</t>
  </si>
  <si>
    <t>20150813170820AAZuzsy</t>
  </si>
  <si>
    <t xml:space="preserve">
            Is there a Disneyland in California?
        </t>
  </si>
  <si>
    <t>20150813195640AAwGEd3</t>
  </si>
  <si>
    <t xml:space="preserve">
            How much for a 1990 BMW e30 325i?
        </t>
  </si>
  <si>
    <t>that isn't running has horrible paint and there's only one chair that is ripped and the rest of the interior is fine (four cylinder manual)</t>
  </si>
  <si>
    <t>20150813204626AAVV50y</t>
  </si>
  <si>
    <t xml:space="preserve">
            When did you stop sleeping with stuffed animals?
        </t>
  </si>
  <si>
    <t>I think I stopped when I was thirteen.</t>
  </si>
  <si>
    <t>20150813211901AAAM0pp</t>
  </si>
  <si>
    <t>20150814072130AAYhhcz</t>
  </si>
  <si>
    <t xml:space="preserve">
            Rx-8 as a first car?
        </t>
  </si>
  <si>
    <t>I want something fast/fun/modern that has four seats. I feel like the rx-8 is literally my only option given that but I want some opinions from people that actually drive. I know the engines don't last forever so if it were to bust on me how costly would a new engine be?
Don't say get a mustang either. I've always disliked them.</t>
  </si>
  <si>
    <t>20150814161446AABEo99</t>
  </si>
  <si>
    <t xml:space="preserve">
            My ipod 4 wont charge what should i do?
        </t>
  </si>
  <si>
    <t>20150814194502AAIPGqf</t>
  </si>
  <si>
    <t xml:space="preserve">
            Who has most control of the lottery in the U.S., the Irish mafia or the Italian mafia?
        </t>
  </si>
  <si>
    <t>20150815163048AAV5JLb</t>
  </si>
  <si>
    <t xml:space="preserve">
            Nature words that start with n?
        </t>
  </si>
  <si>
    <t>20150816063431AASQnv5</t>
  </si>
  <si>
    <t xml:space="preserve">
            Do yo need a license to run a trolling motor?
        </t>
  </si>
  <si>
    <t>20150816171002AAtvdC5</t>
  </si>
  <si>
    <t xml:space="preserve">
            Is this a bed bug?
        </t>
  </si>
  <si>
    <t xml:space="preserve"> Home &amp; Garden</t>
  </si>
  <si>
    <t>20150816173555AAkd9wv</t>
  </si>
  <si>
    <t xml:space="preserve">
            I ve locked myself out of my 1996 grand marquis how do i unlock car need code?
        </t>
  </si>
  <si>
    <t>20150816180419AAQP0Of</t>
  </si>
  <si>
    <t xml:space="preserve">
            An organism that produces its food by photosynthesis is?
        </t>
  </si>
  <si>
    <t xml:space="preserve"> Science &amp; Mathematics</t>
  </si>
  <si>
    <t>20150817063921AAS48gM</t>
  </si>
  <si>
    <t xml:space="preserve">
            I just replaced the battery for my 2007 Suzuki Boulevard but I'm still not getting any power. What could the bigger problem be?
        </t>
  </si>
  <si>
    <t>20150817100905AAwbOhf</t>
  </si>
  <si>
    <t xml:space="preserve">
            Conservatives....Help me understand this question. Is this really how most of you feel or is this guy only a minority of your ideology?
        </t>
  </si>
  <si>
    <t>https://answers.yahoo.com/question/index...</t>
  </si>
  <si>
    <t>20150817130048AAmQM4K</t>
  </si>
  <si>
    <t xml:space="preserve">
            Intolerable temper tantrums?
        </t>
  </si>
  <si>
    <t xml:space="preserve"> My 17 month old has at least 1 temper tantrum and thats probably an under exaggeration. He hits, screams, bites, cries, and throws things. There are no triggers he will literally just throw a tantrum just to throw one. 
Not only does he do that but he gets into everything. I can't leave anything in his reach because he will get into it. I can't put everything up high. Please help, what can I do?</t>
  </si>
  <si>
    <t xml:space="preserve"> Pregnancy &amp; Parenting</t>
  </si>
  <si>
    <t>20150817152325AAv0K2H</t>
  </si>
  <si>
    <t xml:space="preserve">
            How are democrats racist?
        </t>
  </si>
  <si>
    <t xml:space="preserve"> I usually see people (republicans) say democrats are racist. How so? Republicans have recieved support/sympathy from people like nazis and the kkk and also seem to only care for white men. I don't hate republican supporters and i know a majority of republican supporters aren't racist (as most people are against racism) how ever, the politicians seem very undesirable to me (and most others) and racists usually side with them. Just sayin.</t>
  </si>
  <si>
    <t>20150817170417AAcn7RP</t>
  </si>
  <si>
    <t xml:space="preserve">
            Why do some people just refuse to learn? What is so hard about learning you have to give your teacher a hard time?
        </t>
  </si>
  <si>
    <t xml:space="preserve"> Education &amp; Reference</t>
  </si>
  <si>
    <t>20150818152522AAb1Yur</t>
  </si>
  <si>
    <t xml:space="preserve">
            My mom held me back in preschool because she thought I wasn't ready for kindergarten?
        </t>
  </si>
  <si>
    <t xml:space="preserve"> It's real embarrassing sometimes I'm going into 7th grade this incoming school year and I'll be 13 and all the kids will be 12 it takes about 4 or 3 months into the school year until a normal amount of the kids are going to be 13 how do I explain to people how my mom held me back in preschool because she thought I wasn't ready without sounding dumb to people?</t>
  </si>
  <si>
    <t>20150818184301AAb51M7</t>
  </si>
  <si>
    <t xml:space="preserve">
            Um is this bad?
        </t>
  </si>
  <si>
    <t>Is the fact I find a children's toy saying I'll cut you hilarious a bad thing?</t>
  </si>
  <si>
    <t>20150818191509AAc7JXd</t>
  </si>
  <si>
    <t xml:space="preserve">
            Whats the best way to win money playing slots?
        </t>
  </si>
  <si>
    <t>I know there's no science behind winning money on slots but there must be pointers to look for when picking machines</t>
  </si>
  <si>
    <t>20150818223056AAmUPx3</t>
  </si>
  <si>
    <t xml:space="preserve">
            What should I make for dinner tomorrow?
        </t>
  </si>
  <si>
    <t xml:space="preserve"> Food &amp; Drink</t>
  </si>
  <si>
    <t>20150819064451AAeoTqi</t>
  </si>
  <si>
    <t xml:space="preserve">
            Do you think Call of Duty is boring?
        </t>
  </si>
  <si>
    <t>20150819072040AAvYWuv</t>
  </si>
  <si>
    <t xml:space="preserve">
            Who is the real king of King's Indian Defense?
        </t>
  </si>
  <si>
    <t>Is it Najdorf, Geller,Fischer, or Kasparov? 
In your honest opinion?</t>
  </si>
  <si>
    <t>20150819090215AAMLjOC</t>
  </si>
  <si>
    <t xml:space="preserve">
            What is the first thing you would buy if you hit the lottery?
        </t>
  </si>
  <si>
    <t>20150819100747AA8d75j</t>
  </si>
  <si>
    <t xml:space="preserve">
            How much of a difference does blocking make on a crocheted afghan?
        </t>
  </si>
  <si>
    <t xml:space="preserve"> My darling 86-year-old grandmother has decided she wants to enter an afghan to the home arts competition at the state fair, and I've offered to help. The rules for the fair say "Afghans must be blocked." I told her this and she waved it off and said it would be fine as is, but I don't want her to terribly disappointed if I bring her afghan to the submissions place and it gets turned away or something. I don't know the first thing about crocheting (although I do now know what blocking is, thanks to Google). Will it be immediately apparent to the people at the competition that a piece hasn't been blocked? Should I insist she do it so her afghan doesn't get disqualified?</t>
  </si>
  <si>
    <t>20150819112159AA1Frc1</t>
  </si>
  <si>
    <t xml:space="preserve">
            When you give birth can you leave your baby at the hospital to get adopted into a good couple?
        </t>
  </si>
  <si>
    <t>20150819115536AANb8gB</t>
  </si>
  <si>
    <t xml:space="preserve">
            How often should I change my transmisionfluid on 2005 hyundai sonata?
        </t>
  </si>
  <si>
    <t>20150819120416AAPz88W</t>
  </si>
  <si>
    <t xml:space="preserve">
            Who is the most attractive male celebrity in your opinion?
        </t>
  </si>
  <si>
    <t>The most attractive man in my opinion is DEFINITELY Brendon Urie (if you've never heard of him, look up his most recent pics or go follow him on Instagram. You're welcome ????). 
Brad Pitt is a close second.</t>
  </si>
  <si>
    <t>20150819124855AAu6fGB</t>
  </si>
  <si>
    <t xml:space="preserve">
            What are some of you're favorite Asian dramas?
        </t>
  </si>
  <si>
    <t xml:space="preserve"> I love Asian dramas especially Korean drama's. Could you recommend some? 
I've watched: 
Boys over flowers 
My lovable girl 
School 2015 
answer me  1994 
Reply 1997 
Marriage not dating 
Heirs  
Heartstrings 
Monstar 
Fated to love you (Korean version) 
Big 
Cunning Single Lady 
Mischievous Kiss 
Mischievous Kiss: Love in Tokyo 
Mischievous Kiss 2: Love in Tokyo 
Thanks xx</t>
  </si>
  <si>
    <t>20150819153606AAPMayt</t>
  </si>
  <si>
    <t xml:space="preserve">
            For our honeymoon, we want to go to Vancouver. Do you guys have any suggestion of where we should go and which hotel we should stay??
        </t>
  </si>
  <si>
    <t>20150819173314AA68fNk</t>
  </si>
  <si>
    <t xml:space="preserve">
            Can you have dyslexia and not know it?
        </t>
  </si>
  <si>
    <t xml:space="preserve"> So, my friend have brought up a bunch of stuff about it and I know I should get tested instead of asking the Internet, but I want to know. I really used to hate reading and I have all the symptoms, excluding metal exhaustion after reading. I was wondering if you could have it and not know or be tested. I really used to the reading and have never been a good speller. Have you ever heard of any before?</t>
  </si>
  <si>
    <t>20150819194135AAbfiJa</t>
  </si>
  <si>
    <t xml:space="preserve">
            Songs with Roll or Rock in the title...?!?
        </t>
  </si>
  <si>
    <t xml:space="preserve"> I am a hip hop dance instructor and our upcoming theme for our annual recital is "Rock &amp; Roll is Here to Stay". I need music that I can choreograph a hip hop dance routine to (9 total, 4 of which compete) that is either a Rock song or has the word Rock or Roll in the title (so it could be a hip hop song with either word in the title such as "Party Rock" by LMFAO) please help!</t>
  </si>
  <si>
    <t xml:space="preserve"> Arts &amp; Humanities</t>
  </si>
  <si>
    <t>20150819220458AAfaw0N</t>
  </si>
  <si>
    <t xml:space="preserve">
            GIRLS ONLY PLZ?
        </t>
  </si>
  <si>
    <t>Is this too much makeup for a 16 year old to wear to school daily?: Primer, Concealer, Foundation, Liquid Eyeliner, Mascara, Setting Powder???</t>
  </si>
  <si>
    <t xml:space="preserve"> Beauty &amp; Style</t>
  </si>
  <si>
    <t>20150820085449AA7FPe9</t>
  </si>
  <si>
    <t xml:space="preserve">
            How do you like your steak cooked?
        </t>
  </si>
  <si>
    <t>20150820114004AA913Cr</t>
  </si>
  <si>
    <t xml:space="preserve">
            Who would win in a fight? mayweather or mike tyson?
        </t>
  </si>
  <si>
    <t xml:space="preserve">
go f yourself nightmare123</t>
  </si>
  <si>
    <t>20150820132940AA2If6j</t>
  </si>
  <si>
    <t xml:space="preserve">
            What do you like about Martha Stewart?
        </t>
  </si>
  <si>
    <t>20150820140643AAl24aT</t>
  </si>
  <si>
    <t xml:space="preserve">
            Can someone link me some easy songs for violin?
        </t>
  </si>
  <si>
    <t>I want to learn to play violin, but i only have my self and the internet. Please help :) Maybe some tricks for a newbeginner?</t>
  </si>
  <si>
    <t>20150820185236AAKhedo</t>
  </si>
  <si>
    <t xml:space="preserve">
            Will I get fired if I show up to work naked?
        </t>
  </si>
  <si>
    <t xml:space="preserve"> Family &amp; Relationships</t>
  </si>
  <si>
    <t>20150820220459AAznalV</t>
  </si>
  <si>
    <t xml:space="preserve">
            Why should I where a helmet on my bike?
        </t>
  </si>
  <si>
    <t xml:space="preserve">
We're I love it is ok to go without a helmet and it is NOT on a motorcycle I'm 13</t>
  </si>
  <si>
    <t>20150821010227AAgVlrP</t>
  </si>
  <si>
    <t xml:space="preserve">
            Was The Whore of Babylon the one who spread lies in order to pit people against each other or what not?
        </t>
  </si>
  <si>
    <t>20150821011028AAql80c</t>
  </si>
  <si>
    <t xml:space="preserve">
            Are planes really the safest way to travel?
        </t>
  </si>
  <si>
    <t xml:space="preserve"> I have a friend going on a plane for the first time soon, and they are really close to me. I would be devastated if anything happened to them on the way. They should be going on it in a day or two or shortly after, and I'm so worried. I've never been on a plane myself so I'm not really sure what to think. I read somewhere that we see all these plane crashes but they are still so rare. They only look like a lot because when they put the rare ones together, it seems that way. Not sure if that is true or not but I believe so? Still scared, lol.</t>
  </si>
  <si>
    <t>20150821052452AAmRQh6</t>
  </si>
  <si>
    <t xml:space="preserve">
            What's better for you - green tea or coffee?
        </t>
  </si>
  <si>
    <t>20150821055533AAanF4c</t>
  </si>
  <si>
    <t xml:space="preserve">
            Is there any point on doing my bedroom?
        </t>
  </si>
  <si>
    <t>I'm 15 and live in the UK... This means that in a year I'm going to go to collage and maybe move out with my friends. Is there any point on me doing my bedroom.... It inspires me to be more productive but ....? Ugh</t>
  </si>
  <si>
    <t>20150821085334AAUQGl0</t>
  </si>
  <si>
    <t xml:space="preserve">
            Is it possible that people will be able to have their own robot servant/butler that can do stuff for them around the house in the future?
        </t>
  </si>
  <si>
    <t>20150821092057AAsmRNy</t>
  </si>
  <si>
    <t xml:space="preserve">
            My stupid husband just bought a new 2014 chevy camaro and has no idea how to use a stick shift. What do I do? We cant take it back.?
        </t>
  </si>
  <si>
    <t xml:space="preserve"> He said it was his "dream car" and bought it on impulse. Now we have 500 dollars a month we are paying for a car he doesnt even know how to drive. We have a new baby and it barely fits his car seat and I feel constantly scared to be in the car with him as it stops and turns off when we are in the middle of the freeway when he does some gear wrong (we live in California) and he almost smashes into other cars when he backs out. Im scared and I dont know what to do. Someone please give me some advice. We cant take the car back and he has no idea how to drive it. Also on hills it rolls backwards and almost smashes the car behind us.</t>
  </si>
  <si>
    <t>20150821092742AAlsbNM</t>
  </si>
  <si>
    <t xml:space="preserve">
            Why are minions from so popular?
        </t>
  </si>
  <si>
    <t>How do minions suddenly become popular can someone explain???</t>
  </si>
  <si>
    <t>20150821094523AAm7B4j</t>
  </si>
  <si>
    <t xml:space="preserve">
            Whats the difference from a ps3 drive and a hard drive or HDD?
        </t>
  </si>
  <si>
    <t>20150821094938AApaqla</t>
  </si>
  <si>
    <t xml:space="preserve">
            Is GTA Vice city ok for 13yr old?
        </t>
  </si>
  <si>
    <t>20150821123606AAJ2IJ0</t>
  </si>
  <si>
    <t xml:space="preserve">
            Can banks see your internet history/activity?
        </t>
  </si>
  <si>
    <t>I just recently got a debit card and my mom (jokingly) said  "alright now they have access to all of your web activity. Does this mean she can see what i do online or did she mean she can see what i have bought online. Im not looking at anything I shouldn't be but its just out of curiosity</t>
  </si>
  <si>
    <t>20150821132623AAn5NK1</t>
  </si>
  <si>
    <t xml:space="preserve">
            What were bandits like during the middle ages?
        </t>
  </si>
  <si>
    <t xml:space="preserve"> I am really curious about this question since I am reading books about this time period.  
I know that bandits were often highwaymen, but did they also sometimes raid and/or burn towns and small villages to the ground? 
I would not be surprised if that happened back in medieval Europe, but none of the less, I really would like to know.</t>
  </si>
  <si>
    <t>20150821135527AAz3lVQ</t>
  </si>
  <si>
    <t xml:space="preserve">
            Is there heavenly wisdom in the Hebrew Letters?
        </t>
  </si>
  <si>
    <t>Zohar</t>
  </si>
  <si>
    <t>20150821151130AAwoepi</t>
  </si>
  <si>
    <t xml:space="preserve">
            Temperature on July 23rd 1955?
        </t>
  </si>
  <si>
    <t>20150821164616AAgClfY</t>
  </si>
  <si>
    <t xml:space="preserve">
            Why are children so poorly behaved today compared to the past?
        </t>
  </si>
  <si>
    <t xml:space="preserve"> It has gotten to where I kind of hate kids.  Everywhere I go, restaurant, grocery store, Target, a football game, etc.,  it seems kids are running roughshod, screaming, and generally making a spectacle of themselves.  I don't remember it being this bad back in the 70s and 80s.  I think parents might be the problem.  If we acted a fool in the store and he nau even as a kid, we knew we'd ph for it when we got home!  Perhaps kids today aren't paying for their unacceptable behavior enough.</t>
  </si>
  <si>
    <t>20150821211849AAtMK4N</t>
  </si>
  <si>
    <t xml:space="preserve">
            I have an old cast iron skillet that has what I think is old Grease on the sides and bottom. How can I clean it and not mess it up.?
        </t>
  </si>
  <si>
    <t>20150822014303AADPuGX</t>
  </si>
  <si>
    <t xml:space="preserve">
            Canon t4i with micro as card?
        </t>
  </si>
  <si>
    <t>I have a canon T4i and I'm looking into getting a 128gb memory card. I know that it'd need to be at least class 10, but will a micro sd card (with an adapter) be compatible?</t>
  </si>
  <si>
    <t>20150822061053AAgmiuH</t>
  </si>
  <si>
    <t xml:space="preserve">
            I have a Hungarian Jewish Friend who last Name is Varjas is we are tracing his ancestry and want to know the origin of that last name?
        </t>
  </si>
  <si>
    <t>Is it Ashkenazi or Sephardic</t>
  </si>
  <si>
    <t>20150822105107AAoYaxH</t>
  </si>
  <si>
    <t xml:space="preserve">
            Would windows call a owner of their product for viruses?
        </t>
  </si>
  <si>
    <t>I got a call from some people and they were telling me I had viruses and needed to purchase a hacker security that would last a lifetime that would cost $499.99 
They were wanting me to go to western union and enter my credit or debit info to purchase it
I did not enter any information or purchased anything</t>
  </si>
  <si>
    <t>20150822110921AAVy5dp</t>
  </si>
  <si>
    <t xml:space="preserve">
            What freedoms does the fight against global warming threaten?
        </t>
  </si>
  <si>
    <t xml:space="preserve">
This is one question for which no answers would be no surprise.</t>
  </si>
  <si>
    <t>20150822220231AAcSLst</t>
  </si>
  <si>
    <t xml:space="preserve">
            Short summary of the book thief?
        </t>
  </si>
  <si>
    <t>it needs to be about a paragraph long ... not the movie the book PLEASE HELP!!</t>
  </si>
  <si>
    <t>20150823030508AADPkH3</t>
  </si>
  <si>
    <t xml:space="preserve">
            Will Carbon Dioxide melt ice?
        </t>
  </si>
  <si>
    <t>We have one contributor to this site, who makes that bold statement.  
https://answers.yahoo.com/question/index... 
Is this voodoo science or real science?
 Last Year: That statement was made directly. Also, that link is a Y!A link. The Y!A staff may be corrupt and in the tank for global warming, but I don't think Yahoo would last long if viruses were imbedded in their Q &amp; As. If that happened, I am sure Marissa would chop a few heads off.  
But here is a direct copy and paste from that question by an answerer,
 Any carbon dioxide will melt ice. There is nothing magic about man made carbon dioxide, and you would know that if you actually learned some science, instead of quoting you hero, Goebbels.  
If anything, carbon dioxide outgassed from the oceans would be a stronger greenhouse gas than the carbon dioxide from fossil fuels. It is richer in oxygen-18, meaning that more carbon dioxide molecules have one atom of oxygen-16 and one atom of oxygen-18.
Such a molecule is not perfectly symetrical and will absorb photons which cause symmetric stretching. (end of quote.)</t>
  </si>
  <si>
    <t>20150823030542AAL9Tga</t>
  </si>
  <si>
    <t xml:space="preserve">
            What is the most valuable thing in the world?
        </t>
  </si>
  <si>
    <t>20150823064418AAtppjj</t>
  </si>
  <si>
    <t xml:space="preserve">
            2003 Ford Ranger Won't Start after Fuel Pump install?
        </t>
  </si>
  <si>
    <t xml:space="preserve"> About 2 weeks ago, I replaced the fuel filter and all 6 spark plugs to do some regular maintenance and upkeep. 3 days ago, hard to start. Had to turn key a couple times to prime- then would fire right up.  
Replaced fuel pump yesterday, now I have no start at all. It just cranks, and barely starts to turn over, only to bog out. When it starts to bog out, i tap the gas to try and get my RPMS up, but I have no throttle response at all. 
Please help! Have work on Monday!!</t>
  </si>
  <si>
    <t>20150823080804AA7G2QG</t>
  </si>
  <si>
    <t xml:space="preserve">
            Is this dandruff?
        </t>
  </si>
  <si>
    <t>I was scratching my head and white flakes started falling.What can I do to treat it?
Before I jump to conclusions I wouldn't necessarily call them white flakes,,nor is my scalp itchy</t>
  </si>
  <si>
    <t xml:space="preserve"> Health</t>
  </si>
  <si>
    <t>20150823104238AAyICQb</t>
  </si>
  <si>
    <t xml:space="preserve">
            Help with returning a vehicle?
        </t>
  </si>
  <si>
    <t xml:space="preserve">
 I purchased a car Friday evening rather stupidly, and now feel buyer's remorse.  
Since I'm young, the dealer said that I would need to put at least $1000 dollars down, which was money I don't have. My old car was in a fender bender, and the estimate of repair was more than enough to pay off the loan and have $1000 dollars towards my new car. I informed the dealer of the situation and he said that was fine, that I could pay him next week.</t>
  </si>
  <si>
    <t>20150823111205AATRhkl</t>
  </si>
  <si>
    <t xml:space="preserve">
            Can I sell a car for less than what I owe?
        </t>
  </si>
  <si>
    <t xml:space="preserve"> I received a loan from my credit union for a car I can't really afford anymore and when I bought the vehicle, I purchased it from an individual and I got the title myself and never sent it to the credit union so they have never seen the title nor where they able to put a lien on it so in reality I have a clear title but I still pay a car note.. How do I sell the car?</t>
  </si>
  <si>
    <t>20150823121040AAQeMNx</t>
  </si>
  <si>
    <t xml:space="preserve">
            My buddy has a .410 with a 16 inch barrel but the overall length of the gun is 34 inches with the folding stock folded out. Is it legal?
        </t>
  </si>
  <si>
    <t>20150823131113AAXPZ5u</t>
  </si>
  <si>
    <t xml:space="preserve">
            Subway or Quiznos ?
        </t>
  </si>
  <si>
    <t>20150823160231AApQehm</t>
  </si>
  <si>
    <t xml:space="preserve">
            Are you meant to shampoo your hair everyday or every second day?
        </t>
  </si>
  <si>
    <t>Also how come my hair looks so much cooler when I don't wash it? it's like all spikey and rough and looks awesome.</t>
  </si>
  <si>
    <t>20150823160521AAQd0pu</t>
  </si>
  <si>
    <t xml:space="preserve">
            How to get rid of dog pee/poop smell out of house ?
        </t>
  </si>
  <si>
    <t xml:space="preserve"> My boyfriend recently moved into a place and it reeks of dog poop/pee. It smells like straight kennel. Idk if the smell is in the house or in the carpet. The place is mostly carpet except for really cheap linoleum in the bathroom and kitchen. What is the best way to get the dirty stains out of the carpet and the smell out ?</t>
  </si>
  <si>
    <t>20150823163751AAUJ2eJ</t>
  </si>
  <si>
    <t xml:space="preserve">
            Just beat up 7 people for no reason and feel bad about it?
        </t>
  </si>
  <si>
    <t>I don't like being looked at and a man was looking at me so I beat him up and some other people started to look at me so I beat them all up</t>
  </si>
  <si>
    <t>20150823165236AAQjaXv</t>
  </si>
  <si>
    <t xml:space="preserve">
            Is there any possible way to metabolize alcohol quickly?
        </t>
  </si>
  <si>
    <t>Is there any way to metabolize 11 units o alcohol in three hours? Or at least get it down to maybe 3 or 4 units?</t>
  </si>
  <si>
    <t>20150823175520AAmdTVD</t>
  </si>
  <si>
    <t xml:space="preserve">
            My ge dryer will power on but humms when you press the start button and will not turn the basket?
        </t>
  </si>
  <si>
    <t>20150823181222AADKyLw</t>
  </si>
  <si>
    <t xml:space="preserve">
            How young is too young to read The Hunger Games?
        </t>
  </si>
  <si>
    <t xml:space="preserve"> My 8 year old suggested we read The Hunger Games together. We read books together before going to bed and we just finished one, so we're looking for something new to read. He suggested "The Hunger Games." From the reviews I read, the book is violent but isn't as bad as the movies. We would be reading the book together, so we could discuss anything that may be concerning. I think my son could handle it, but it is a book about kids killing kids for a sport. If you are your children have read the book, do you think it would be inappropriate for an 8 year old boy?</t>
  </si>
  <si>
    <t>20150823185104AAMxeih</t>
  </si>
  <si>
    <t xml:space="preserve">
            Wife wants to abandon baby with me?!!!please help?
        </t>
  </si>
  <si>
    <t xml:space="preserve"> i know this is an uncommon situation,but bare with me.my wife of 2 years is 6 months pregnant.before she got pregnant,the marriage had hit a wall(the baby was conceived from a one off we had when we made up from a fight) and we were on and off about divorce,but nothing was ever discussed formally.since she got pregnant,she has been demanding a divorce,something i also want.but the thing is,when the baby is born,she wants to hand it over to me and have nothing to do with it.it is either that or she will put it up for adoption.i have tried discussing this with her,but her decision is final.she has tried counselling,we have also tried couple counselling,nothing seems to work.i even tried writing her a letter,which she ripped up in my face and called me a controlling a$$hole.when she was 2 months,she moved out of our house and in with her parents.after weeks of begging her to come back, i moved back in with my parents.her parents also want nothing to do with this baby. 
honestly,i want this baby,but im absolutely petrified.heres the thing,im actually 21.and though i graduated in june and am qualified,im still afraid im going to do everything wrong.what am i supposed to say to my kid when it starts questioning where its mother is? 
im also getting pretty depressed about this marriage ending.even though i also want this divorce and she has been treating me like s**t for the last year,we have been together since we were 15,and she has been the only person ive ever been with.help?</t>
  </si>
  <si>
    <t>20150823192858AARZUkp</t>
  </si>
  <si>
    <t xml:space="preserve">
            Is getting 1,000 views on a YouTube video anything to be proud of?
        </t>
  </si>
  <si>
    <t xml:space="preserve">
I'm looking for honest answers.</t>
  </si>
  <si>
    <t>20150823200925AA2kz4V</t>
  </si>
  <si>
    <t xml:space="preserve">
            What tires to get for 1991 toyota pickup?
        </t>
  </si>
  <si>
    <t>20150823210209AAago9w</t>
  </si>
  <si>
    <t xml:space="preserve">
            What is the best kind of smokeless tobacco ( dip )?
        </t>
  </si>
  <si>
    <t>20150823223321AAje4lL</t>
  </si>
  <si>
    <t xml:space="preserve">
            Does anyone know what these little things are??
        </t>
  </si>
  <si>
    <t>20150823225053AA5LMpS</t>
  </si>
  <si>
    <t xml:space="preserve">
            Why are teenage boys so rude?
        </t>
  </si>
  <si>
    <t xml:space="preserve"> I'm 14 year old girl, and today when 2 of my other girl friends and I were at the park sitting on the benches, a bunch of teenage guys (around 14-16 years old) came on their bikes. We were getting up to leave when one of the shouted "would one of you ladies like to suck my ****?". We ignored them and kept walking and they all started laughing. Why would the do that? Why are teenage guys so rude and don't care what they say to other people?</t>
  </si>
  <si>
    <t>20150824000208AA4OTct</t>
  </si>
  <si>
    <t xml:space="preserve">
            Do you wash your hair everyday?
        </t>
  </si>
  <si>
    <t>20150824005807AAD0aiA</t>
  </si>
  <si>
    <t xml:space="preserve">
            Ramadan: Are we the animals for torturing Beautiful God given creatures?
        </t>
  </si>
  <si>
    <t xml:space="preserve">
 https://www.youtube.com/watch?v=ZXyR7fpQO5k&amp;feature=iv&amp;src_vid=kMww9KnObKM&amp;annotation_id=annotation_1106289313&amp;oref=https%3A%2F%2Fwww.youtube.com%2Fwatch%3Fv%3DZXyR7fpQO5k%26feature%3Div%26src_vid%3DkMww9KnObKM%26annotation_id%3Dannotation_1106289313&amp;has_verified=1 
HOW CAN YOU HONESTLY SLEEP AT NIGHT WHEN SUCH A HUMAN EXIST IN THIS WORLD?
I will absolutely have no mercy and shoot such people</t>
  </si>
  <si>
    <t>20150824015406AAJddGw</t>
  </si>
  <si>
    <t xml:space="preserve">
            How come my friend keeps on annoying me and says that my camera is out of date?
        </t>
  </si>
  <si>
    <t xml:space="preserve"> I am a youtuber and I have a friend who is also a youtuber. He lately has been getting on my butt about me using an old casio camera from 2010 to film videos. He has a sony handycam that films in 1080 and claims that if I use a better camera then I will keep my audience. I told him that I like my casio and that I want to continue to use it and he says that I am going to lose subscribers if I don't listen to him. He says my camera sucks because it films in 480p. I don't get why he is so picky about cameras and tries to force things onto me when I don't want to do it. He calls me stubborn and never takes advice from anyone. How come he thinks that my camera is out of date ???</t>
  </si>
  <si>
    <t>20150824020715AAgywhe</t>
  </si>
  <si>
    <t xml:space="preserve">
            Can you recommend Peruvian cuisine restaurants?
        </t>
  </si>
  <si>
    <t>Especially if they use their original ingredients from Peru, that would be awesome!</t>
  </si>
  <si>
    <t>20150824022135AAzeHEZ</t>
  </si>
  <si>
    <t xml:space="preserve">
            Should sex between student and teacher legalize?
        </t>
  </si>
  <si>
    <t>20150824030650AAkIheC</t>
  </si>
  <si>
    <t xml:space="preserve">
            Where are all those devastating hurricanes that were supposed to happen due to Global Warming?
        </t>
  </si>
  <si>
    <t xml:space="preserve"> http://www.csmonitor.com/USA/2015/0822/H... 
As we see the predictions from 10 years ago have fallen flat, to put it mildly. Even as late as 2012 we can see the clingers on touting this disaster. 
http://www.independent.co.uk/environment... 
Now we see that maybe Climate Change may be coming to the rescue. 
http://news.nationalgeographic.com/news/... 
Now it states that Climate Change is canceling out Global Warming. Whew! It must be tough to be a Climate Scientist now days!
Can anyone provide a logical explanation for these highly paid scientist's conclusions?</t>
  </si>
  <si>
    <t>20150824030729AAvFWfT</t>
  </si>
  <si>
    <t xml:space="preserve">
            Really hard maths problem!!!?
        </t>
  </si>
  <si>
    <t>Let ABC be a triangle with AB=AC. D is a point on AC such that BC=BD. E is a point on AB such that BE=ED=AD. Find the size of the angle EAD. 
Can you please show working out for this. 
Thank You!</t>
  </si>
  <si>
    <t>20150824072544AA4BFgz</t>
  </si>
  <si>
    <t xml:space="preserve">
            What's my eye color?
        </t>
  </si>
  <si>
    <t>I can't tell</t>
  </si>
  <si>
    <t>20150824080824AAOFv2k</t>
  </si>
  <si>
    <t xml:space="preserve">
            How long does it take to adopt your biological child?
        </t>
  </si>
  <si>
    <t>So I m writing a story and the main character discovers that he has a 15 year old daughter. Her mother is dead and she has been looking for him for a while. How long would it take for him to adopt her? By the way this is based in New York.</t>
  </si>
  <si>
    <t>20150824085249AALWqJa</t>
  </si>
  <si>
    <t xml:space="preserve">
            "Take down a notch" is this commonly used in spoken English?
        </t>
  </si>
  <si>
    <t xml:space="preserve">
I'm an English learner, please help.</t>
  </si>
  <si>
    <t>20150824090610AAFJJQf</t>
  </si>
  <si>
    <t xml:space="preserve">
            I have two questions. Please read below.?
        </t>
  </si>
  <si>
    <t>1) What will be the most popular programming languages 10 or 15 years from now?  
2) Will JavaScript, PHP, Java, C++ or C# still be used at that time?</t>
  </si>
  <si>
    <t>20150824094620AAebFUf</t>
  </si>
  <si>
    <t xml:space="preserve">
            I have a foot fetish and the girl I am seeing is totally ok with it however there is a problem?
        </t>
  </si>
  <si>
    <t xml:space="preserve"> Hi all,  
I have an unusual question and I am totally aware that itâ€™s nothing standard but I really do hope I can get an answer on here. 
So basically I have a foot fetish. I have just started seeing this girl and she is very sweet and lovely. I have told her about my fetish. She seemed to be ok with it and even willing to try. However for the first time in my life I didnâ€™t/couldnâ€™t jump right into it just because I had this thought in my mind that kept from doing it. 
She is a type 1 diabetic. I know/have been reading about it that itâ€™s not contagious through sex/kissing  (anyone to confirm?) but I have been thinking if it might be transferrable through foot fetish activities such as sucking of toes, kissing/licking of feet as it might(!) be something related to glands or things similar to that. 
I also know that they do usual checks on the feet of people who have diabetes. So I just wanted to learn about this before I do anything. I did try searching the internet but Google didnâ€™t really help me so here I am. So is it possible that it might become transferrable through foot fetish activities and what is the relation of diabetes with the feet? 
Thank you all in advance,  
James</t>
  </si>
  <si>
    <t>20150824095720AABIXJO</t>
  </si>
  <si>
    <t xml:space="preserve">
            Have you guys heard of ferrari?
        </t>
  </si>
  <si>
    <t>20150824100730AACAYCw</t>
  </si>
  <si>
    <t xml:space="preserve">
            What should I do with my cat when I go to my Dads house?
        </t>
  </si>
  <si>
    <t>My mum is hesitating to get me a cat because she is worried about what will happen to it every other weekend when I go to my dads house. My dad likes cats but I don't know how he would feel about one in his house and my mum goes away to work every other weekend. Suggestions please.</t>
  </si>
  <si>
    <t xml:space="preserve"> Pets</t>
  </si>
  <si>
    <t>20150824111410AAzuW9Q</t>
  </si>
  <si>
    <t xml:space="preserve">
            Gun shop charging me to much for my gun.?
        </t>
  </si>
  <si>
    <t>I Just bought a rifle out of state online  and I pick it tomorrow but the gun shop said that they're going to charge me the California state tax for the whole gun when I pick it up tomorrow. I already did the DROS and other fees 11 days ago...Charged me $80.</t>
  </si>
  <si>
    <t>20150824113007AAmclhx</t>
  </si>
  <si>
    <t xml:space="preserve">
            I want to do my post graduation in the US.?
        </t>
  </si>
  <si>
    <t>The problem is im neither smart nor do i have any money.Will i get a scholarship if i start preparing for GRE from now? Im from India.Studying high school.</t>
  </si>
  <si>
    <t>20150824113726AAteN2w</t>
  </si>
  <si>
    <t xml:space="preserve">
            WHY ARE WE IGNORING THE WAR ON YEMEN? Is it because Obama is backing the regime?
        </t>
  </si>
  <si>
    <t xml:space="preserve"> SOURCE: SONALI KOLHATKAR, TRUTHDIG 
People gather at houses destroyed by Saudi airstrikes in Sanaa, Yemen, in July. (Photo: Hani Mohammed / AP) 
Yemen has been the target of a brutal U.S.-backed war led by Saudi Arabia. While ordinary civilians are suffering horrific violence and starvation, there is deafening silence from the U.S. and others who claim to be defenders of human rights. 
The situation is so bad now that nearly every major global human rights organization has issued dire warnings of the humanitarian catastrophe unfolding in the Persian Gulfâ€™s poorest nation. 
Since the Saudi regime began a bombing campaign in March, the situation has deteriorated rapidly as access to food and other aid has been stymied. In response, the United Nations in early July declared a Level 3 humanitarian emergencyâ€”the highest level possible. U.N. Envoy Ismail Ould Cheikh Ahmed described Yemen as â€œone step away from famine.â€</t>
  </si>
  <si>
    <t xml:space="preserve"> News &amp; Events</t>
  </si>
  <si>
    <t>20150824120223AAGcart</t>
  </si>
  <si>
    <t xml:space="preserve">
            Whos worse? Metallica, Slipknot, Avenged Sevenfold?
        </t>
  </si>
  <si>
    <t>Metallica has made some of the worst metal albums in history. St.Anger, Lulu. 
Seriously? "I am the table!"? I can't even describe it. I say both are horrible and this is coming from a 19 year old guy (gonna be 20 next year) and I think both bands are mediocre.</t>
  </si>
  <si>
    <t>20150824122558AA2918R</t>
  </si>
  <si>
    <t xml:space="preserve">
            Am I a bad mother for allowing my 12 year old daughter to sleep half naked with boyfriend?
        </t>
  </si>
  <si>
    <t xml:space="preserve"> Well, they are not totally naked. They both still had underwear on and she had a bra on. Her boyfriend came over early afternoon and they both decided to take a 1 hour nap, and they thought it would be better to do it this way, so I let them. After the boy went home, I got an angry call from his mother cussing me out and threatening me. To be honest, they are almost teenagers and it's what teenagers do.</t>
  </si>
  <si>
    <t>20150824131306AA4qeI5</t>
  </si>
  <si>
    <t xml:space="preserve">
            Can someone have an allergic reaction to peanuts if you just ate them and then kissed that person?
        </t>
  </si>
  <si>
    <t>20150824142747AAKXsLd</t>
  </si>
  <si>
    <t xml:space="preserve">
            When was the last time a white player led his team to the NBA finals?
        </t>
  </si>
  <si>
    <t>I say this cause all I see is a bunch of negroes/monkeys leading their team to the finals but not white guys.But if it had happened,when was the last time a white player led his team to the finals?</t>
  </si>
  <si>
    <t>20150824150229AABe7IE</t>
  </si>
  <si>
    <t xml:space="preserve">
            Is it slutty to wear 4 inch heels and legging to work?
        </t>
  </si>
  <si>
    <t>20150824153040AAt38kv</t>
  </si>
  <si>
    <t xml:space="preserve">
            How to wear/take off mascara so it doesn't rip of ur eyelashes?
        </t>
  </si>
  <si>
    <t>how to wear mascara everyday and remove it without your eyelashes being ripped off</t>
  </si>
  <si>
    <t>20150824161406AAqw6nR</t>
  </si>
  <si>
    <t xml:space="preserve">
            Is my camera really that bad of quality?
        </t>
  </si>
  <si>
    <t>I use an old casio camera from 2010 that films in 480p to record my videos and my friend has been criticizing me about it. He wants me to use my samsung galaxy s5 phone to record videos but I don't want to. Is my camera really that bad ?
https://www.youtube.com/watch?v=ccGMbRQxL8w</t>
  </si>
  <si>
    <t>20150824190637AANU0hd</t>
  </si>
  <si>
    <t xml:space="preserve">
            Which jeans are in style?
        </t>
  </si>
  <si>
    <t>Flare, Bootcut, Skinny, or Straight? and which one do you like the best?</t>
  </si>
  <si>
    <t>20150824201503AAfkj2F</t>
  </si>
  <si>
    <t xml:space="preserve">
            Can I snort antibiotics?
        </t>
  </si>
  <si>
    <t>I know this probably sounds crazy but I just like the feeling of snorting things instead of swallowing pills. I have/had strep throat and now I'm supposed to be taking amoxicillin. Will it mess up the effect of the antibiotic if I crush it up and take it that way?</t>
  </si>
  <si>
    <t>20150824201955AAMOaJR</t>
  </si>
  <si>
    <t xml:space="preserve">
            Why hasn t the bank put my check in my account?
        </t>
  </si>
  <si>
    <t xml:space="preserve"> I had $66 in my account last Friday. I put my paycheck ($140) in the atm on Friday night. The next day I spent $12 on food and $15 on gas which leaves me with $39. I rented 2 movies which was $5 on Sunday. That leaves me with $34. Today is Monday, my bank is open on Saturdays but I don t know if they usually put it in then or not, but either way my check should be in now. I bought $41 of gas and when I went to my bank it said I have $-7. Shouldn t my check be in? This bank has done stuff like this before and I always end up paying fees. What did I do? How is my money not in? I m canceling my account tomorrow, but I don t want to if it really is my fault. I just don t see why I should have to pay for this.</t>
  </si>
  <si>
    <t>20150824202741AAdLZVU</t>
  </si>
  <si>
    <t xml:space="preserve">
            If I ran for president and won could I act really stupid and manage to not get impeached?
        </t>
  </si>
  <si>
    <t xml:space="preserve"> I'm talking about the greatest joke of all time. If I was to study law for 8 years and become determined to be the greatest politician of all time for the sake of my joke. Would I get impeached if I won the election and just did really stupid things once I was in office? like REALLY stupid.  
Here's an example I would demand that all humans were to be removed from the White House and I would live with monkeys and replace all rooms with indoor gardens with banana trees and I would poop in my hands and throw it at people.  
Another example of stupid **** I would do is this; every time I was supposed to give a speech I would just start making monkey noises and throw my poop at the reporters. 
Would this be worth it even if I did get impeached? or would the corrupt government stop my plans as soon as I demanded humans to be removed from the White House? 
Serious answers only. I'm not a troll, this is something I've contemplated for the past 3-4 years. I've almost earned a masters degree in business law and I really want to do this.</t>
  </si>
  <si>
    <t>20150824211135AA6UDPK</t>
  </si>
  <si>
    <t xml:space="preserve">
            Positive music :)?
        </t>
  </si>
  <si>
    <t>Hey, I'm a pretty positive guy and music is life! but I need some help find songs that are really upbeat and positive open to any suggestions please help? :)</t>
  </si>
  <si>
    <t>20150824230021AAB73Cq</t>
  </si>
  <si>
    <t xml:space="preserve">
            Should i spank my 13 year old son for watching porn ?
        </t>
  </si>
  <si>
    <t>20150824231027AAIG4ZS</t>
  </si>
  <si>
    <t xml:space="preserve">
            What's sitemap in SEO?
        </t>
  </si>
  <si>
    <t>20150825002010AAlrePN</t>
  </si>
  <si>
    <t xml:space="preserve">
            Can my employer sue me for eating unpaid food from the restaurant?
        </t>
  </si>
  <si>
    <t>Can i get sue for eating at work food from work with out paying</t>
  </si>
  <si>
    <t>20150825030018AA0cRLj</t>
  </si>
  <si>
    <t xml:space="preserve">
            Which is better Pakistan or India?
        </t>
  </si>
  <si>
    <t>20150825032923AA6JAyn</t>
  </si>
  <si>
    <t xml:space="preserve">
            Can I stay at hotel in Abu Dhabi with my girl friend but we are not married yet?
        </t>
  </si>
  <si>
    <t>20150825033954AApgWKR</t>
  </si>
  <si>
    <t xml:space="preserve">
            Can you please critique my poem?
        </t>
  </si>
  <si>
    <t xml:space="preserve"> Life has come from no scriptwriter's lot 
Nor from any noble design 
Living things, from Matter wrought 
The sole eternal, Time 
By millennia of thoughtless toil 
By lost, imperfect forms 
Mankind has found the splendid Earth 
So presently adorned 
The legions that have lived, and perished 
Since this fertile sphere began 
Have given rise through strife and death 
To the phenomena of man 
Who labors a strange and brutish life 
And in futility dissolves 
While the Earth, round the hellish Sun 
Ceaselessly revovles 
O! How ignorant is this view of Being! 
In this vision we scarcely see 
In what crevasse crept the silent hand 
Of Divinity</t>
  </si>
  <si>
    <t>20150825054249AArCweF</t>
  </si>
  <si>
    <t xml:space="preserve">
            What snake is this...?
        </t>
  </si>
  <si>
    <t>Found a new visitor in the little pond in my garden....what snake is it...and is it      venomous ? 
Check the attatced photo....
location: India</t>
  </si>
  <si>
    <t>20150825061355AAHgj0I</t>
  </si>
  <si>
    <t xml:space="preserve">
            I do not drink or like the taste of coffee, but I enjoy the smell. Is that weird? Anyone else?
        </t>
  </si>
  <si>
    <t>20150825084923AAGUfyd</t>
  </si>
  <si>
    <t xml:space="preserve">
            What swear words are allowed to be said on TV and what can't be said on TV?
        </t>
  </si>
  <si>
    <t>I've been watching tv and I noticed when a character said a swear word it wasn't bleeped. 
Does anyone know why is that?</t>
  </si>
  <si>
    <t>20150825091641AA61Wow</t>
  </si>
  <si>
    <t xml:space="preserve">
            Can riding lawn mower muffler be replaced?
        </t>
  </si>
  <si>
    <t>20150825092142AAtx7H3</t>
  </si>
  <si>
    <t xml:space="preserve">
            Found an old paycheck?
        </t>
  </si>
  <si>
    <t>I found a paycheck from last year . Can I still get my money .</t>
  </si>
  <si>
    <t>20150825104908AAa3pwQ</t>
  </si>
  <si>
    <t xml:space="preserve">
            What's a good way to remove sticker residue?
        </t>
  </si>
  <si>
    <t>I put some stickers on something then I took them off cuz I changed my mind but how do you get that left over stuff off. It's like polished wood material.</t>
  </si>
  <si>
    <t>20150825114128AAq7TCP</t>
  </si>
  <si>
    <t xml:space="preserve">
            Who should I call about damage to my property and home first, an attorney or my homeowners insurance?
        </t>
  </si>
  <si>
    <t xml:space="preserve"> Contractor's working for the local oil company unintentionally buried my septic tank waste pipe that comes out in ditch behind the house last year, when reburying a pipe they had replaced near our back yard. Sewage under the house and plumbing damage from the pipe being covered was only noticeable/discovered recently. Oil company giving me the run around. County Health Office just sided with me and is sending a letter to make them clear the dirt away from the pipe, but cant make them pay for the damage to home and our health from breathing in sewage. Should my next step be to contact an attorney or call my homeowners insurance? Obviously I want the oil company to take care of the damage, not have my homeowners insurance rates go up when I did nothing wrong. Any help?? :) Thank you for your time, Nick</t>
  </si>
  <si>
    <t>20150825115252AAwKi63</t>
  </si>
  <si>
    <t xml:space="preserve">
            Is it hard to learn manual transmission?
        </t>
  </si>
  <si>
    <t>I'm 18, been driving a 2004 Honda civic that was auto since I was 17. My dad is getting me the 2008 Nissan 350z nismo and the car that's specifically chosen is a manual. I'm super confused on how to drive manual. Advice please?</t>
  </si>
  <si>
    <t>20150825122706AAVdEcl</t>
  </si>
  <si>
    <t xml:space="preserve">
            Which is it? Are we going to burn to a crisp or freeze to death with Climate Change?
        </t>
  </si>
  <si>
    <t>http://www.wnd.com/2015/08/mankind-threa... 
Here is a climate scientist that says the opposite of Al Gore and Jimmy Hansen.</t>
  </si>
  <si>
    <t>20150825125753AA8kZhZ</t>
  </si>
  <si>
    <t xml:space="preserve">
            Comcast is the biggest bunch of crooks in the cable business what can be done about these damn crooks?
        </t>
  </si>
  <si>
    <t>20150825131009AAv1faU</t>
  </si>
  <si>
    <t xml:space="preserve">
            How many 80 pounds concrete sacks need to build 10X8 by 3 inch deep square?
        </t>
  </si>
  <si>
    <t>20150825131110AAzOtqp</t>
  </si>
  <si>
    <t xml:space="preserve">
            PLEASE HEEEELP!!! Do we need our passport?
        </t>
  </si>
  <si>
    <t xml:space="preserve"> Ok people first of all dont be rude, i am getting the passaports but rhis is an emergency. 
Ok so im a legal recident, and my passaport just expired a month ago, i am gonna renew. My husband is a citizen and he doesn't have it either, we rarely travel to mexico, because my dad comes to visit insteaf, but we owe a house that we are renting and my dad is taking care of it,  sooo now wr have to go becausr the las tenant destroyed the house, anyway, we are just going for 5 days max, would it be ok if we dont have our passaport s???</t>
  </si>
  <si>
    <t>20150825135352AAElf0Y</t>
  </si>
  <si>
    <t xml:space="preserve">
            How do i stop social services from calling me vulnerable? i?
        </t>
  </si>
  <si>
    <t xml:space="preserve"> when i was 17 i had a social worker because of family problems and i wasnt dealing with it very well, they classed me as vulnerable, now i am 22, been in a stable relationship for 4 years, with a house and neither i or my partner are mentally ill or on benefits or anything like that but were turned down by social services about fostering a family members child as my boyfriend has a history of violence from when he was younger and they say still say im vulnerable even though iv not had a social worker since i was 17. how am i supposed to foster or adopt if they still see me as vulnerable? even though they dont know me</t>
  </si>
  <si>
    <t>20150825144341AA35Ft8</t>
  </si>
  <si>
    <t xml:space="preserve">
            Neighbor water runoff?
        </t>
  </si>
  <si>
    <t>How can I stop the water running from my neighbors property? My house is literally the lowest point so I don't know how a trench drain would help. The water runs towards my house and under the driveway hitting my foundation. Help please.</t>
  </si>
  <si>
    <t>20150825150229AAYQ5fU</t>
  </si>
  <si>
    <t xml:space="preserve">
            Is having a job in the medical field a rewarding career?
        </t>
  </si>
  <si>
    <t>I understand being in the medical business means you'll have to work the weekends, overtime and holidays. But is it a really good career of choice?</t>
  </si>
  <si>
    <t>20150825162643AA2knml</t>
  </si>
  <si>
    <t xml:space="preserve">
            How do I tell my family I'm getting married very soon when BOTH of my younger sisters already have wedding dates set within the next year?
        </t>
  </si>
  <si>
    <t xml:space="preserve"> My fiancÃ© and I always planned to get married and have kids, but have firmly decided to move up our marriage since we are pregnant and it means a lot to me to tie the knot long before baby is here. We're planning a small, private ceremony/elopement next month (w/ plans to have a larger, conventional reception a year or so later when we have more time and money). I wouldn't mind telling my family we're tying the knot except my sister's wedding is the following month and my other sister's is 1/2 yr after that. I worry that my family will think I'm trying to "beat my sister to the altar". I could tell them about the pregnancy as reason for urgency to marry, but we do not feel comfortable telling them before the 2nd trimester since I'm high risk for miscarriage. Also, I realize that they can calculate that I got pregnant before the marriage but I still feel much better telling them this after I'm already married, as opposed to giving them a promise to get married that may seem empty or fictitious. 
How should I tell my family (or should I not tell them until afterwards)? 
A: Tell them we're tying the knot rather quickly but wait on leaking the pregnancy news 
B: Tell them I'm already pregnant and getting married 
C: Don't tell them anything until after we marry (easier in short run but will upset them that they were left out of the loop on my elopement) 
Postponing the wedding or not getting married at all is NOT an option. We already have a date set and my dress purchased.</t>
  </si>
  <si>
    <t>20150825164449AAigfc6</t>
  </si>
  <si>
    <t xml:space="preserve">
            Why do people hate pigs being pets?
        </t>
  </si>
  <si>
    <t>They're cleaner than dogs and as smart as poodles. The only reason why they bathe in mud is because they can't sweat.</t>
  </si>
  <si>
    <t>20150825164929AATkO1V</t>
  </si>
  <si>
    <t xml:space="preserve">
            Do tortieshell cats get along with other cats?
        </t>
  </si>
  <si>
    <t>Ok so I really wanted to introduce a kitten to the family. I already have a tortie who is about 3 years old and has never seen another cat.  She is also very moody at times. If I got a new kitten and introduced them correctly, do you think they would get along?</t>
  </si>
  <si>
    <t>20150825174919AALXHSA</t>
  </si>
  <si>
    <t xml:space="preserve">
            Is the sum of two integers postive negative or zero?
        </t>
  </si>
  <si>
    <t>20150825184946AARB6uf</t>
  </si>
  <si>
    <t xml:space="preserve">
            Have lice in my house but not in my hair.?
        </t>
  </si>
  <si>
    <t xml:space="preserve"> So on Saturday, I found 2 bugs on my daughter's face - I immediately put them on scotch tape and then called an exterminator yesterday. He came to my house today and looked around and then took the tape to his office and looked under a microscope and called back and said he was positive it was lice. Well, I have checked my daughters head and my husbands and he checked my head and we cannot find lice or nits anywhere. How can there be lice if they aren't on us? We have no pets, either.</t>
  </si>
  <si>
    <t>20150825185726AAS0Bh9</t>
  </si>
  <si>
    <t xml:space="preserve">
            Does anyone know what City Mier is from? I just feel like i need to get my hands on him?
        </t>
  </si>
  <si>
    <t xml:space="preserve">
I hope Las Vegas. We can do it right now if he's not p u s s y!
IF YOUR A FIGHTER LIKE YOU SAY I KNOW YOU COME TO VEGAS. IF YOU HATE ME SO MUCH THEN IM GIVING YOU A CHANCE TO DO SOMETHING ABOUT IT. I JUST WANT A FAIR ONE. YOU WANNA DO IT THEN LETS DO IT. YOU PICK THEN TIME AND DATE WHEN YOULL BE IN VEGAS AND LETS DO IT???????????
YOUR SO MUCH OF A PUNK YOU HIDE YOUR ACCOUNT, AND BLOCK YOUR COMMENTS? YOU WOULD NEVER SAY NONE OF THIS RACIST NONSENSE IN PUBLIC, AND IMMA SHOW YOU WHY WHEN I LAY HANDS ON YOU. WHEN ARE YOU COMING TO LAS VEGAS?</t>
  </si>
  <si>
    <t>20150825190146AAY45l7</t>
  </si>
  <si>
    <t xml:space="preserve">
            My parents won't take me to the eye doctor and school is in 6 days and Im scared that I won't see the board!!!!!!!Help please what do I do?
        </t>
  </si>
  <si>
    <t>20150825190908AA9U24C</t>
  </si>
  <si>
    <t xml:space="preserve">
            Is Chess an Endorsement of Polygamy?
        </t>
  </si>
  <si>
    <t>It is possible to have more than one Queen at a time.  Doesn't that make the King a polygamist?  Has any religious group ever sought to ban chess on the ground of its polygamous nature?</t>
  </si>
  <si>
    <t>20150825193832AAy0Hz2</t>
  </si>
  <si>
    <t xml:space="preserve">
            Names for female dog?
        </t>
  </si>
  <si>
    <t>Must be short and pretty. :)</t>
  </si>
  <si>
    <t>20150825195512AAgEg77</t>
  </si>
  <si>
    <t xml:space="preserve">
            Is it hard being a Marine Reservist and balancing civilian responsibilities?
        </t>
  </si>
  <si>
    <t xml:space="preserve"> Just wondering if it is worth joining the Marine Reserves. I will have my B.A in a year and am looking to go into the Marines either Reserve or Active duty. EIther way, I am hoping to become a Police Officer as a civilian career. Just wasn't sure how hard it is to balance your Marine requirements and civilian duties, especially being a cop. Advice on what to do please. Thanks.</t>
  </si>
  <si>
    <t>20150825200015AAZOq4L</t>
  </si>
  <si>
    <t xml:space="preserve">
            Rank which RB you would start for Week 1?
        </t>
  </si>
  <si>
    <t>Doug Martin vs Tenn 
Carlos Hyde (Reggie Bush threat) vs Min 
Bishop Sankey vs Tampa 
Alfred Blue vs KC</t>
  </si>
  <si>
    <t>20150825201054AAOt7L0</t>
  </si>
  <si>
    <t xml:space="preserve">
            (photo included ) What of the name of this furniture? i want to call it fine china cabinet but that sounds totally wrong haha?
        </t>
  </si>
  <si>
    <t>Furniture below</t>
  </si>
  <si>
    <t>20150825201947AAVLIpn</t>
  </si>
  <si>
    <t xml:space="preserve">
            Can someone see what i did on their wifi?
        </t>
  </si>
  <si>
    <t>i was at a friends house and i looked up something embarrassing on my phone(which is on safari private browsing) using their wifi. i didn't go to any sites i simply googled it and didn't click on anything and exited out of it. is there any way he can see what i looked up?</t>
  </si>
  <si>
    <t>20150825203233AAnVr57</t>
  </si>
  <si>
    <t xml:space="preserve">
            In High School tennis, can a senior play Junior Varsity (JV), or are they automatically on varsity?
        </t>
  </si>
  <si>
    <t>So, I am a senior. I have been on the tennis team (with the same coaches) for three years, (since Sophomore year.)   And they put me on Junior Varsity this year. I thought all seniors in any sport were automatically on varsity. Am I wrong??? 
 Thank you! :)</t>
  </si>
  <si>
    <t>20150825205053AABBBcO</t>
  </si>
  <si>
    <t xml:space="preserve">
            Trump Supporters: What did Jorge Ramos do to Donald Trump?
        </t>
  </si>
  <si>
    <t xml:space="preserve"> Tonight I saw Donald Trump fail to answer basic factual questions about the nature of implementing his immigration policy reform. I saw him grandstanding about how he owns large buildings, how he is very smart and how people think he is very smart, and how much money he is suing Univison over, but I did not see him answer one of Jorge Ramos' questions with a factual answer. 
I'm a liberal, but from your point of view, is this still a mess for him?
Okay, if you say that Trump answered Ramos' questions, could you please use a quotation, because to me it seemed like he was evasive to the extreme.  
Also, do you think that Ramos' questions, if not the way he asked them, were fair? Because he has certainly been as hard on Obama in the past.</t>
  </si>
  <si>
    <t>20150825220611AAijVzu</t>
  </si>
  <si>
    <t xml:space="preserve">
            Should I accept this trade offer?
        </t>
  </si>
  <si>
    <t xml:space="preserve"> I'm stuck, what do you think I should do? 
I send: C.J. Anderson, Jeremy Maclin 
I receive: Jamaal Charles, Drew Brees  
Current QB: Philip Rivers 
My RBs: Lamar Miller, Joseph Randle, Devonta Freeman, Alfred Blue 
My WRs: Brandin Cooks, DeAndre Hopkins, Martavis Bryant, Neldon Agholor, Devin Funchess, Charles Johnson</t>
  </si>
  <si>
    <t>20150825221045AAH349U</t>
  </si>
  <si>
    <t xml:space="preserve">
            Will racial segregation or apartheid be reintroduced in the future? It seems like we need it. What are your thoughts?
        </t>
  </si>
  <si>
    <t xml:space="preserve">
 There is so much conflict between Blacks and other racial groups that everyone might be happier if Blacks had their own exclusive residential and commercial areas.  Blacks hate Asians and Whites.  Blacks don't like Hispanics much either.  The issue is that we need to reduce the crime rate and segregation offers hope.</t>
  </si>
  <si>
    <t>20150825232928AAJy4SM</t>
  </si>
  <si>
    <t xml:space="preserve">
            Can all economies around the world move back to planned economy?
        </t>
  </si>
  <si>
    <t>20150826001145AAbm2fO</t>
  </si>
  <si>
    <t xml:space="preserve">
            Are we in our fathers before we're in our mothers?
        </t>
  </si>
  <si>
    <t>Just think about it, it takes both egg and sperm to make a human.BUT the sperm cell is alive unlike the egg cell so wouldn't that make us start off as the sperm cell?</t>
  </si>
  <si>
    <t>20150826015930AANDHNQ</t>
  </si>
  <si>
    <t xml:space="preserve">
            Who's the greatest 3-point shooter in NBA?
        </t>
  </si>
  <si>
    <t>20150826023714AAFqM2E</t>
  </si>
  <si>
    <t xml:space="preserve">
            Was Hitler's hatred for the Jews irrational?
        </t>
  </si>
  <si>
    <t xml:space="preserve"> Right, so I am in the middle of reading Mein Kampf by Adolf Hitler and I am beginning to winder whether his argument on why he hated the Jews is biased. Maybe he was intending to publish it so his plans for the Jews was unexpected. But generally, he followed the same plan with the concentration camps and stuff with only a few minor changes. So why did Hitler really hate the Jews? Because I am finding it hard to believe that such strong hate could be irrational.</t>
  </si>
  <si>
    <t>20150826024246AAehjUu</t>
  </si>
  <si>
    <t xml:space="preserve">
            Who makes a good friend??
        </t>
  </si>
  <si>
    <t>20150826030011AA2KSRr</t>
  </si>
  <si>
    <t xml:space="preserve">
            Do my parents have rights to take my phone away from me?
        </t>
  </si>
  <si>
    <t>I'm 14 and they have taken away my phone from me just because of something silly like not cleaning what they asked me to clean?! Do they have rights to to do this?</t>
  </si>
  <si>
    <t>20150826052837AAaJO2P</t>
  </si>
  <si>
    <t xml:space="preserve">
            What is it about AGW that you are skeptical of?
        </t>
  </si>
  <si>
    <t xml:space="preserve"> This was asked of me in a comment to my answer yesterday.  And I feel it is a very fair question.  I'll answer first and invite skeptics to share their views on this.  We know warmers are going to put words in our mouth so this should be interesting. 
My main scientific skepticism is climate sensitivity (ECS).  Here are some specific problems I have related to that: 
- The value of ECS is given as a range of 1.5-4.5C.  These values have not changed since the Charney Report in 1979.  After billions of dollar in climate research and 36 years of work, the range has not been narrowed. 
- The common value for the median ECS is 3C and climate models use this value (or slightly above it).  But many recent studies have come up with a median value much lower, closer to 2C. 
- If we assume a median ECS of 3C and given the amount of warming since the industrial era and given the amount of CO2 man has put into the atmosphere, especially over the past 30 years, for models to be correct, warming will have to accelerate to a very high rate.
 My secondary skepticism surrounds the predictions of the net effect of warming on ecosystems as well as the plausibility of actually reducing emissions in a way that has a net positive effect.  For example, the EU ETS scheme has been an abysmal failure and has actually added emissions, the opposite of intended:  http://sei-international.org/news-and-me...
@FSM:  "I am skeptical that is a money grab." 
You should re-think this one. http://www.insurancejournal.com/news/nat...</t>
  </si>
  <si>
    <t>20150826060252AA5yvDy</t>
  </si>
  <si>
    <t xml:space="preserve">
            19 years old, what should I do with my money?
        </t>
  </si>
  <si>
    <t>I have 2 part-time jobs while I m attending college full time. My parents are willing to pay my tuition, so I was wondering what I should do with my money (investing wise) . I have about $6000 saved up, and it s just sitting in a savings account.  
Thank you</t>
  </si>
  <si>
    <t>20150826064927AATyaED</t>
  </si>
  <si>
    <t xml:space="preserve">
            No job is guaranteed in the air force?
        </t>
  </si>
  <si>
    <t xml:space="preserve"> i told my sister i was gonna be an aircraft mechanic and she kinda laughed at me and said "in all my 20 years i dont know many girls who fix planes let alone any men who enjoyed that sh*t have fun working 10-14 hours you should of went for a desk job. your job isnt guaranteed anyway thats just a temp form. i call it a hope i get" but she doesnt understand nothing was open but mechanic and security forces and my mom is forcing me to join so it was that or being homeless. i was wondering if i signed a form that specifically said a certain type of mechanic is my job doesnt that mean i have it? im really confused what she meant by "hope you get it" and when I asked her "so what job will I pick or get then" and she said "whatever they give you" and i said "what if i get to basic and want to get a specific job and they dont have it" and she said "they keep you there for as long as they want to until it opens and you get locked in" so im like wtf?? im gonna be stuck there if i dont pick the job they want me to? im so confused my recruiter made this all sound so easy and straight forward. my sister is rude but shes always honest with me so i think shes right but im still confused
 i already signed a sheet with the job. ive been to MEPs and quite frankly no I did not get to pick a job really that whole process was kind of useless cuz I ended up stuck with the first two choices anyway. my question was if i signed a sheet that said what type of mechanic im going to be like literally. doesnt that mean I HAVE the job??? what would be the purpose of me signing something with a job title on it if I dont have it???
my job is 2A534 Refuel/Bomber Acft Maintenance does anyone know anything about this job?</t>
  </si>
  <si>
    <t>20150826065331AADTJRt</t>
  </si>
  <si>
    <t xml:space="preserve">
            Is 7200 rpm good for a 2 TB hard drive?
        </t>
  </si>
  <si>
    <t>My new PC is coming with one
How much will it affect gaming?</t>
  </si>
  <si>
    <t>20150826071932AA2VC4M</t>
  </si>
  <si>
    <t xml:space="preserve">
            Is a junior cow horse bit legal for English riding ?
        </t>
  </si>
  <si>
    <t>I have a contesting horse that responds well to the bit but I didn't know if it was "legal" for English.</t>
  </si>
  <si>
    <t>20150826073524AAbQTdt</t>
  </si>
  <si>
    <t xml:space="preserve">
            What is the best stealth game? except hitman..?
        </t>
  </si>
  <si>
    <t>20150826074828AAdVGMz</t>
  </si>
  <si>
    <t xml:space="preserve">
            Why do some cars cost millions? what makes them worth that value?
        </t>
  </si>
  <si>
    <t xml:space="preserve">
I have seen the Bugatti and some others. They look nice, but I can't see how they're worth the money charged for them. 
Why do some cars cost so much?</t>
  </si>
  <si>
    <t>20150826075643AAdUVPo</t>
  </si>
  <si>
    <t xml:space="preserve">
            Surge Protection on Ethernet cable. How am I expected to install this in order to protect my computer? The grounding wire confuses me.?
        </t>
  </si>
  <si>
    <t xml:space="preserve"> This is the item in question, it was recommended for my underground, between buildings, ethernet installation. 
http://www.amazon.com/APC-PNET1GB-ProtectNet-Standalone-Protector/product-reviews/B000BKUSS8/ref=cm_cr_dp_see_all_btm?ie=UTF8&amp;showViewpoints=1&amp;sortBy=bySubmissionDateDescending 
I just want to know how to properly install this so my computer will be thoroughly protected through the ethernet port during a potential lightning storm or electrical feedback. 
Thank you in advance.
Update: I've yet to purchase it, wanted to understand it first.</t>
  </si>
  <si>
    <t>20150826081352AApS0J5</t>
  </si>
  <si>
    <t xml:space="preserve">
            THE ASHLEY MADISON HACK. will relationships and marriages be destroyed. or nothing?
        </t>
  </si>
  <si>
    <t>20150826090340AAYbD5v</t>
  </si>
  <si>
    <t xml:space="preserve">
            If I'm not US citizen how difficult can I get a job in CIA or FBI or another job in USA?
        </t>
  </si>
  <si>
    <t>Hi everybody! I want to know that if I want to get a job in cia, fbi or maybe another jobs in America but I m not US citizen can I get it? Or I have to change my nationality? I really want to know, that is my plan in the future. please let me know if my english is wrong, I m not good on it. 
Thank you :D !</t>
  </si>
  <si>
    <t>20150826100614AAAGrvV</t>
  </si>
  <si>
    <t xml:space="preserve">
            What happens if I get caught driving without a license?
        </t>
  </si>
  <si>
    <t>I have a driver's license, I just left it in my wallet at home.</t>
  </si>
  <si>
    <t>20150826101834AAjDxdp</t>
  </si>
  <si>
    <t xml:space="preserve">
            How come when you measure the impedance of a speaker with power going through it the reading is like random numbers?
        </t>
  </si>
  <si>
    <t>And is it bad for the multimeter?
And how come when I give the speaker a sine wave it still measures the random jumping numbers instead of the impedance at that frequency?</t>
  </si>
  <si>
    <t>20150826103840AAuBBKN</t>
  </si>
  <si>
    <t xml:space="preserve">
            Show tan^(-1) x + cot^(-1) x = ?/2?
        </t>
  </si>
  <si>
    <t>20150826110540AA8unRc</t>
  </si>
  <si>
    <t xml:space="preserve">
            Aren't woman only train carriages a sign of a misogynistic society?
        </t>
  </si>
  <si>
    <t xml:space="preserve">
http://www.independent.co.uk/news/uk/pol...
Or just a sexist society for that matter.</t>
  </si>
  <si>
    <t>20150826112138AAd738d</t>
  </si>
  <si>
    <t xml:space="preserve">
            Does anyone agree with me that my husband's family is taking advantage of his situation?
        </t>
  </si>
  <si>
    <t xml:space="preserve"> We started a moving company, my husband &amp; I. We're not fully ready to start working it bc we need a trailer or a moving truck. We advertised and got allot of calls. His sister &amp; his brother-in-law saw that it's a business with potential so they Offered to "help" at first by providing the trailer, advertising using our company name but with their own number &amp;they wanted half of the earnings. &amp; after, they would separate &amp; do their own thing STILL using our name. I said haha! no. so the other option was my husband &amp; I doing our own thing and they would just rent us their trailer for a certain amount. I was ok with that. But out of nowhere my husband's sister &amp; her husband switched it up&amp;won't just rent him the trailer, they want him to use it &amp; give them half bc they'll be providing other things such as the wrapping paper&amp; security blankets to protect the furniture. I told himI'm not comfortable with that &amp;id rather us work harder to be able start our business just us two without ppls "help". If they really wanted to help him they wouldn't be there trying to take advantage of the fact that he needs help by trying to make of profit out of it. I've never met such a greedy family to be honest.</t>
  </si>
  <si>
    <t>20150826112420AARwmEo</t>
  </si>
  <si>
    <t xml:space="preserve">
            Makeup in fifth grade?!?
        </t>
  </si>
  <si>
    <t>Is eyebrow gel (clear),brown mascara,and lip balm too much makeup for a fifth grader? I think that it's fine but what do you think?</t>
  </si>
  <si>
    <t>20150826114316AAaJgB2</t>
  </si>
  <si>
    <t xml:space="preserve">
            How to ask for stamps in the uk?
        </t>
  </si>
  <si>
    <t>What do I say in the post office if I want a 2nd class stamp for a small 100g letter? I sound really stupid ik but if anyone could answer to save me from possible embarrassment please????</t>
  </si>
  <si>
    <t>20150826121530AAaFhWn</t>
  </si>
  <si>
    <t xml:space="preserve">
            What is the most anticipated game other than fallout 4?
        </t>
  </si>
  <si>
    <t>That is confirmed</t>
  </si>
  <si>
    <t>20150826124226AAdtI8c</t>
  </si>
  <si>
    <t xml:space="preserve">
            How to become smarter?
        </t>
  </si>
  <si>
    <t>20150826131324AAk4Xz1</t>
  </si>
  <si>
    <t xml:space="preserve">
            Can my son take his issue to small claims court?
        </t>
  </si>
  <si>
    <t xml:space="preserve"> My son just bought a couch last week and it was infested with bed bugs. Can he sue the seller and get his money back&gt; or sue for the costs of Orkin to treat them? It was a private sale. He and his wife had only been in their new house for a month and as soon as they got the couch, his wife broke out with welts. She had to go to Urgent Care. He found the bedbugs totally infested in the couch. Luckily they found them within days and it might not take much to get rid of them as they have no carpet.  
The couch is toast though I'd say.  
The man selling it had to know. These were not a few bugs. It was obvious that they'd been there.  The man sold the couch very cheaply too so that tells you he knew something was wrong.  
Can he sue this jerk?</t>
  </si>
  <si>
    <t>20150826153640AA6TLzt</t>
  </si>
  <si>
    <t xml:space="preserve">
            Is it constitutional to try captured terrorists in military tribunals? Long answer please.?
        </t>
  </si>
  <si>
    <t>20150826171628AASyb4G</t>
  </si>
  <si>
    <t xml:space="preserve">
            How do I prove to my ex I misscarried his kid?
        </t>
  </si>
  <si>
    <t xml:space="preserve"> We broke up and I ended up finding out I was pregnant after. I tried to tell him the first week and he blew me off. I waited and told him he didn't believe me so I said I hit my period... Then I scedualed a abortion because I was told I could not keep this baby because of my condition. (I eventually told him again) I lost it today but because I was only 4 weeks it didn't hurt as much. I didn't have to go to the hospital. He won't believe me now  and I have to prove it how</t>
  </si>
  <si>
    <t>20150826212629AARNia8</t>
  </si>
  <si>
    <t xml:space="preserve">
            My girlriend told me she was molested a few years ago is it to late to press charges?
        </t>
  </si>
  <si>
    <t>20150827003953AA1wIJO</t>
  </si>
  <si>
    <t xml:space="preserve">
            Wil I have a higher chance of getting pulled over if I drive a 64 impalla?
        </t>
  </si>
  <si>
    <t>I'm in high school about to get my drivers license and I was wondering if I would have a higher chance of getting pulled over?</t>
  </si>
  <si>
    <t>20150827032128AAmNaZY</t>
  </si>
  <si>
    <t xml:space="preserve">
            Name of animals with four legs and horns?
        </t>
  </si>
  <si>
    <t>20150827124041AAO4KBV</t>
  </si>
  <si>
    <t xml:space="preserve">
            What do girls like to talk about?
        </t>
  </si>
  <si>
    <t>20150827133301AAtOKao</t>
  </si>
  <si>
    <t xml:space="preserve">
            Is there an easy way to transfer photos from iphone 5 to windows 10?
        </t>
  </si>
  <si>
    <t>20150827164654AAgXoed</t>
  </si>
  <si>
    <t xml:space="preserve">
            What are the similarities between us (humans) and rocks?
        </t>
  </si>
  <si>
    <t>20150828041825AANyHUB</t>
  </si>
  <si>
    <t xml:space="preserve">
            I need a poo?
        </t>
  </si>
  <si>
    <t>i need a poo but my dads in the toilet what should i do??</t>
  </si>
  <si>
    <t>20150828202605AADxNdd</t>
  </si>
  <si>
    <t xml:space="preserve">
            How to be artsy?
        </t>
  </si>
  <si>
    <t>I try, but i can't do it. I get the idea, and i have a $700 canon camera, i live in southern cali but what do i take pics of to have a cute instagram account?</t>
  </si>
  <si>
    <t>20150828212308AAnJAW7</t>
  </si>
  <si>
    <t xml:space="preserve">
            Which is the best graphics card for 1600x900 resolution?
        </t>
  </si>
  <si>
    <t>My current graphics card is GeForce 210 1gb. Even old games like AC Revelations lag/stutter so I decided to get a new one. My budget is only 200 USD cuz I intend to even change my processor.</t>
  </si>
  <si>
    <t>20150829001742AAocwUZ</t>
  </si>
  <si>
    <t xml:space="preserve">
            Why are girls so fake?
        </t>
  </si>
  <si>
    <t>You can be fiddling with your stuff and one of them comes up to you and says "hi blablabla, what are you doing?". Then she goes back to her friends and says something like "hahaha he's so stupid!" all within earshot! Some guys do this too but the majority are girls. WTF</t>
  </si>
  <si>
    <t>20150829065332AAEeakR</t>
  </si>
  <si>
    <t xml:space="preserve">
            Ways to make yourself grow quicker?
        </t>
  </si>
  <si>
    <t xml:space="preserve"> My sister is 9 years old, and we are planning to go to Thorpe Park in 3 weeks time. But at the moment she is only 1.3 meters tall and she needs to grow an inch to get to 1.4 meters to be able to ride all of the big rollercoasters. Do you know any ways she can grow quickly to be able to ride the rides? Because she'll be really upset if she's not tall enough and I will have to go on everything by myself :(</t>
  </si>
  <si>
    <t>20150829085715AAcSlQr</t>
  </si>
  <si>
    <t xml:space="preserve">
            Can I have more than one email address?
        </t>
  </si>
  <si>
    <t>20150829134602AAwcejE</t>
  </si>
  <si>
    <t xml:space="preserve">
            I had a dream where I died and I want to know what the details might mean?
        </t>
  </si>
  <si>
    <t xml:space="preserve"> I had a dream last night that was very vivid.. For some reason I ended up in a hospital and I was laying down. The nurse said there wasn t anything else to do but to die, so she injected into my IV some concoction. As I laid there was the most emotional part of the dream.. Laying on the hospital bed looking up at the IV knowing that any second I would be dead and my life would be at an end. And in those final seconds my biggest sadness was not being able to tell my mother how much I loved her and that I ll miss her. I ve never had such a vivid dream in my entire life.. And as I woke up immediately my body just felt tweaky and spazzy. Such a weird and emotional dream and it felt so realistic..</t>
  </si>
  <si>
    <t>20150829134804AAf4Tpa</t>
  </si>
  <si>
    <t xml:space="preserve">
            Why do people always almost run me over in the cross walk???
        </t>
  </si>
  <si>
    <t xml:space="preserve"> I don't get why this happens to me. I press the button and then the light says I can walk. But when people are trying to make a left turn they always ignore me in the cross walk and almost hit me. It happened to me twice today while it was sunny too. It seems like I have to stare down the drivers before I cross. But even then they like to almost run me over. I have the right of way. Walking to school shouldn't be a life and death situation. Just so you know it's this type of light</t>
  </si>
  <si>
    <t>20150829134857AALd3uK</t>
  </si>
  <si>
    <t xml:space="preserve">
            What if no one answers my question?
        </t>
  </si>
  <si>
    <t>20150829152814AAcKyhk</t>
  </si>
  <si>
    <t xml:space="preserve">
            Can I take my 1st graders to the playboy mansion as a field trip??
        </t>
  </si>
  <si>
    <t>I'm a 1st grade teacher and I love hot naked blondes so maybe my students will??? how do  I bring it up to the principle?</t>
  </si>
  <si>
    <t>20150830052819AA2ZgXq</t>
  </si>
  <si>
    <t xml:space="preserve">
            Is it true you can eat anything as long as it s vegan?
        </t>
  </si>
  <si>
    <t>On a vegan lifestyle, is it really true that you can eat as much of anything you like as long as it s vegan?</t>
  </si>
  <si>
    <t>20150830115823AA0TXvy</t>
  </si>
  <si>
    <t xml:space="preserve">
            My PS3 is from 2006 I'm surprised it's still even working?
        </t>
  </si>
  <si>
    <t>How old will my PlayStation 3 be by now if it's from like 2006-2007? My PS3 freezes sometimes, but at least it's better than nothing you know.</t>
  </si>
  <si>
    <t>20150830121638AAiUOyN</t>
  </si>
  <si>
    <t xml:space="preserve">
            Why do so many people in britain have irish last names?
        </t>
  </si>
  <si>
    <t>Clayton, kaye, o donnell, o connell, geraldine, Donovan</t>
  </si>
  <si>
    <t>20150830132007AAWrx8Y</t>
  </si>
  <si>
    <t xml:space="preserve">
            Is life like a movie/play/ book?
        </t>
  </si>
  <si>
    <t>Why does it feel like it sometimes? What's better actual life or TV life?</t>
  </si>
  <si>
    <t>20150830142922AApUcSQ</t>
  </si>
  <si>
    <t xml:space="preserve">
            How can I stop a 19 year old man from dating my 14 year old sister?
        </t>
  </si>
  <si>
    <t xml:space="preserve">
I am the sister (18) and he was one of my friends and they ended up dating. I made sure he couldn't come over to our house, but she is still "dating him" and deleting the messages. Is there anything I can do to stop this? He is talking to her in an adult manner.
Parents know. They told him to stay away and not talk to her. He ignores it. My mom works in a court house and was told by multiple judges and lawyers that nothing can be done law wise unless physical contact sexually happened. I know they kiss and have talked about laying down together.
Sadly my sister wont listen to me about the fact that when I was 14 a 17 year old talked me into having sex way too early and then abused me heavily for 2 years. She is into "bad boys" and is at the age where she thinks she is right about everything.</t>
  </si>
  <si>
    <t>20150830174541AArpIps</t>
  </si>
  <si>
    <t xml:space="preserve">
            What bird is displayed in MN United's team crest and uniforms?
        </t>
  </si>
  <si>
    <t>20150830193655AA7lDf5</t>
  </si>
  <si>
    <t xml:space="preserve">
            SERIOUS C++ HELP NEEDED. DUE TONIGHT!!! NOOB QUESTION?
        </t>
  </si>
  <si>
    <t>Im a noob at programming so please show me the answer/code for this. I dont have time to study right now 
!.) One acre of land is equivalent to 43, 560 square feet. Write a program that asks the user to enter the total square feet in a tract of land and calculates the number of acres in the tract.
I have to turn the assignment in at 11:59 PM today with the question completed.</t>
  </si>
  <si>
    <t>20150830201740AAqwDyt</t>
  </si>
  <si>
    <t xml:space="preserve">
            Throwing up and having it burn after?
        </t>
  </si>
  <si>
    <t>So i go away to drunk at a party and threw up everything i had eaten like ever. It got to the point of just throwing up liquids and no more food.  
I woke up (still drunk lol) and my throat hurts to the point of not being able to eat. should i be concerned.</t>
  </si>
  <si>
    <t>20150830210556AAheHdU</t>
  </si>
  <si>
    <t xml:space="preserve">
            I missed my period,12 days late, I have a negative and 2 positive pregnancy test. Am I pregnant?
        </t>
  </si>
  <si>
    <t xml:space="preserve"> I m 14, scared out of my mind. I m not a slut or whore. My boyfriend and I had unprotected sex and he came but didn t pull out, I was ovulating that day. I told him to go get a pregnancy test from Walgreen s. I took one at night and one in the morning both positive, than one after school came out negative. My parents don t know I m not a virgin. I have crampings, body aches, sometimes nausea but I don t throw up, dizziness. I m really scared and don t know what to do. If I am, Abortion is NOT a choice, neither is giving the baby away. I m old enough to do it. Then I can take care of the baby. 
P.s. 
His mom knows</t>
  </si>
  <si>
    <t>20150830232619AAsP0y9</t>
  </si>
  <si>
    <t xml:space="preserve">
            I'm in the worst pain possible and I need help?
        </t>
  </si>
  <si>
    <t>I'm only 14 and I have a severe tooth ache it's a cavity I've had for 7 years and my parents won't take me to the dentist it ready hurts and I brushed my teeth and nothing I don't have any medison my parents are asleep please help!?</t>
  </si>
  <si>
    <t>20150831002759AAqVqLR</t>
  </si>
  <si>
    <t xml:space="preserve">
            Hey atheists you say atheism is not a religion, then what do you call this?
        </t>
  </si>
  <si>
    <t>God the father of Atheists- Charles Darwin 
The Son of God of Atheism-Richard Dawkins 
The holy evidence-Fossils 
Holy scripture of atheism-The god delusion 
including the old testament-the origin of species 
and the new testament- the selfish gene 
Your move atheists</t>
  </si>
  <si>
    <t>20150831045718AADOO2u</t>
  </si>
  <si>
    <t xml:space="preserve">
            How did Japan's invasion of China lead to World War 2?
        </t>
  </si>
  <si>
    <t>A short brief paragraph would be helpful... thanks :).</t>
  </si>
  <si>
    <t>20150831070949AAAiS2z</t>
  </si>
  <si>
    <t xml:space="preserve">
            Why aren't there any vegan egg alternatives?
        </t>
  </si>
  <si>
    <t>20150831071808AA3FAXp</t>
  </si>
  <si>
    <t xml:space="preserve">
            Why there are holes in ozone above Antarctica?
        </t>
  </si>
  <si>
    <t>20150831075014AAY67hK</t>
  </si>
  <si>
    <t xml:space="preserve">
            I can't see my mail?
        </t>
  </si>
  <si>
    <t>20150831075124AAIWsrz</t>
  </si>
  <si>
    <t xml:space="preserve">
            How do I un block a friends post that I blocked before?
        </t>
  </si>
  <si>
    <t>20150831084237AAv7aER</t>
  </si>
  <si>
    <t xml:space="preserve">
            How about a 10 round boxing match Putin against Obama. ? our bet ?
        </t>
  </si>
  <si>
    <t xml:space="preserve">
sorry its YOUR BET   !!</t>
  </si>
  <si>
    <t>20150831091609AABHrLC</t>
  </si>
  <si>
    <t xml:space="preserve">
            How can I get rid of bullies?
        </t>
  </si>
  <si>
    <t xml:space="preserve"> I have started going to a new school since two months . I feel like crying everyday because the girls in that school say things about me when I not there , whisper things about me and laugh at me  
When we are having sports or some competition there would be no one to go with me . They all will go away in groups leaving me and one other girl who has the same problem . They all socially bully me everyday . I have no friends at all . I tried making friends but one particular group tells the person something bad about me to them and the next time I talk they would be distant . One person from that particular group was very nice to me at first but then started whispering things to the other people in that group laughing and all  
And this is a whole Muslim school  
I'm a Muslim as well . I have done nothing to them . I don't know why they are doing this .pls help me</t>
  </si>
  <si>
    <t>20150831115522AAgb6vn</t>
  </si>
  <si>
    <t xml:space="preserve">
            My girlfriends dryer comes on but, No heat is coming out? Why?
        </t>
  </si>
  <si>
    <t>Her dryer turns on, but the heating mechanism in the dryer doesn't turn on. So, her clothes don't get dry. What may be wrong? Besides call a repairman, ideas??</t>
  </si>
  <si>
    <t>20150831120859AAbfojQ</t>
  </si>
  <si>
    <t xml:space="preserve">
            . Which of the following is a non-renewable energy source? Nuclear Geothermal Hydropower Biomass None of the above?
        </t>
  </si>
  <si>
    <t>20150831123840AAW6wL9</t>
  </si>
  <si>
    <t xml:space="preserve">
            If I award the best answer to a anonymous, who gets the credit?
        </t>
  </si>
  <si>
    <t>20150831134744AAMXlYT</t>
  </si>
  <si>
    <t xml:space="preserve">
            Why do people pay for Business class instead of paying a few extra bucks for first on a flight? Lol?
        </t>
  </si>
  <si>
    <t>20150831135336AAZXCyD</t>
  </si>
  <si>
    <t xml:space="preserve">
            My dad doesnâ€™t want me to have a boyfriend??
        </t>
  </si>
  <si>
    <t>Okay, so Iâ€™m going to sixth form this year, (Iâ€™m 17), and my dad has told me that I should not have a boyfriend, in other words Iâ€™m not â€˜allowedâ€™ to. I think this is slightly unfair. :( 
I have never had a relationship before. 
Do you think he is right to tell me that I mustnâ€™t get involved with relationships?
Thanks to those who gave sensible and non-sarcastic answers. Iâ€™m just going to wait and see. If I meet a nice guy, then Iâ€™ll date him, whatever my father thinks.</t>
  </si>
  <si>
    <t>20150831135757AA2jDW5</t>
  </si>
  <si>
    <t xml:space="preserve">
            Deakin University?
        </t>
  </si>
  <si>
    <t xml:space="preserve"> I am from karachi,Pakistan and i am planning to apply for undergraduate , 
in Deakin Uni ,Melbourne .My question is what is the average fees of the uni as i haven't got satisfactory ans from the web and how much i can earn max as i am just 18 , is it affect the job opportunities?  
Is that unversity worth to leave my homeland?</t>
  </si>
  <si>
    <t>20150831143526AA87IJ7</t>
  </si>
  <si>
    <t xml:space="preserve">
            Squirrel hunting in San Antonio, TX?
        </t>
  </si>
  <si>
    <t>I live in the city, and I have a bird feeder, a bird bath, and a finch feeder. I also put corn cobs on the ground outside. What is the best time to hunt squirrels?Time of day and time of year...?</t>
  </si>
  <si>
    <t>20150831152125AAeLnge</t>
  </si>
  <si>
    <t xml:space="preserve">
            Why was Nicki Minaj about to beat up Miley Cyrus?
        </t>
  </si>
  <si>
    <t>20150831152700AAtHyMR</t>
  </si>
  <si>
    <t xml:space="preserve">
            What happens when you shave a policeman?
        </t>
  </si>
  <si>
    <t>I see a cop, I walk up to him with a can of barbasol shaving cream and a razor, and I start shaving him. 
What would come of that?</t>
  </si>
  <si>
    <t>20150831161334AASsbXF</t>
  </si>
  <si>
    <t xml:space="preserve">
            I have too many hamsters! where can I take them? I separated the males and females but it smells bad too many hamsters (12)?
        </t>
  </si>
  <si>
    <t>20150831163025AAOGjiX</t>
  </si>
  <si>
    <t xml:space="preserve">
            I don't eat meat but I'm not a vegetarian?
        </t>
  </si>
  <si>
    <t>I used to eat meat when I was younger but in the past two years or so I just stopped. I still eat sea food and like beef flavored ramen and junk like that but chicken and steak etc. is just super unappetizing to me. is this like a type of vegetarian or something?</t>
  </si>
  <si>
    <t>20150831165734AArnxE9</t>
  </si>
  <si>
    <t xml:space="preserve">
            Why was the mass extinction 65 million years ago important?
        </t>
  </si>
  <si>
    <t>20150831174216AApb7Aq</t>
  </si>
  <si>
    <t xml:space="preserve">
            Why isnt disrespect towards corporations illegal?
        </t>
  </si>
  <si>
    <t>It should be.  I am so sick of arrogant, smug, lazy, hedonistic jerks badmouthing and criticizing corporations.  If you ask me, those people who criticize, negatively review, or otherwise show dishonor towards corporations should be imprisoned
It is the Governments job to protect big business from any threats from sissy whiny brats and hippie rebels</t>
  </si>
  <si>
    <t>20150831185209AAsmzAL</t>
  </si>
  <si>
    <t xml:space="preserve">
            Is it bragging of they ask?
        </t>
  </si>
  <si>
    <t>For example they say how many awards did you win? And I say 5 (just an example) then they say you're so lucky. Is it bragging?
Well its just an example someone asked me if I got a new pair of shoes for school. I said yea but I didn't want them to feel bad for themselves. I know it might sound stupid.</t>
  </si>
  <si>
    <t>20150831195656AAio3Nr</t>
  </si>
  <si>
    <t xml:space="preserve">
            Are quarter horses good hunter jumpers?
        </t>
  </si>
  <si>
    <t>I know it depends on the horse but in general, would i be able to ride a 3' course with a quarter horse?</t>
  </si>
  <si>
    <t>20150831220039AAauxnN</t>
  </si>
  <si>
    <t xml:space="preserve">
            Chicken fries?
        </t>
  </si>
  <si>
    <t>What are burger king's chicken fries and why all the hype? what do they taste like?</t>
  </si>
  <si>
    <t>20150831220839AAb7r66</t>
  </si>
  <si>
    <t xml:space="preserve">
            Dissatisfied with work, messy home, lack of fun, lost friends....can you tell me why?!?
        </t>
  </si>
  <si>
    <t xml:space="preserve"> Every morning when I open my eyes, I'm like "oh no....not again....not another day of work... :( " Then I get up wash my face, change and wait for my husband to get ready and then we go to work, till I get there, I'm just like a moving ghost! no talk, no laugh, nothing. I just feel like my brain has not restarted !  
My home is so messy and everytime I see it, I just feel like sh** .I seem to have lost control of my life. I can't manage anything. Not even our finance.  
Sometimes I even forget to buy milk or sugar... I can't remember the last time I cooked! The kitchen is always full of dirty dishes while the clean ones stay inside the dishwasher for more than 5 days! 
This whole situation has made me sick and I can't find any way to fix it cuz I'm always tired, sleepy, no energy. Everytime our friends call to plan something, I try to find an excuse to call it off. I used to see my mom more in the past and talk to my families but these days.... I feel so lost :( 
What should I do to stop this? Where should I start?</t>
  </si>
  <si>
    <t>20150901045524AAfjD9T</t>
  </si>
  <si>
    <t xml:space="preserve">
            Why is it only majority white Caucasian countries that 'have' to be multicultural ?
        </t>
  </si>
  <si>
    <t>Never see anybody suggesting Japan become multicultural, even though it's aging population could use the boost of immigration. Never see anybody suggesting China become multicultural either. Just wondered.</t>
  </si>
  <si>
    <t>20150901052639AAgauh6</t>
  </si>
  <si>
    <t xml:space="preserve">
            Ways to make my immune system stronger?
        </t>
  </si>
  <si>
    <t xml:space="preserve"> I have a really bad immune system and I get sick a lot. In the past ten weeks I ve been sick 6 times. When I say sick I mean just a sore throat, bad cough and head cold. We just finished winter today but I m still getting sick. I have an immune booster every day, two vitamin c tablets, a vitamin d and iron supplements at night. Is there anyway I can stop getting sick? I go to my doctor but he doesn t prescribe me to any medication because he says its no use when the sicknesses only last about 4-5 days. I eat heaps of fruit and vegetables every day.</t>
  </si>
  <si>
    <t>20150901063816AAyIx2I</t>
  </si>
  <si>
    <t xml:space="preserve">
            Getting into teaching... Absolutely lost!?
        </t>
  </si>
  <si>
    <t xml:space="preserve"> I'm 21 and after applying to uni twice and then not accepting my place due to changing my mind, I believe I finally know what I want to do.  
I want to become a teacher. Preferably teaching early year Secondary school children.  
I have A-levels and college degrees, as well as the standard A-C GCSE grades you need. However, nothing relevant to teaching. I have an idea of the subject I would teach (History/Geography) but would definitely need to revisit these and sharpen up on them.  
I currently have a full-time job close to home and would ideally need to keep this to fund courses etc.  
Open University looks like the ideal solution, but there are so many courses relating to so many different areas, but nothing seems to directly link to secondary school teaching. 
So I guess my question is, what courses do I need to complete, and how would anyone recommend going about this?  
Anyone who has been in a similar situation?  
Cheers.</t>
  </si>
  <si>
    <t>20150901073939AAolio5</t>
  </si>
  <si>
    <t xml:space="preserve">
            Isn't she the ugliest girl in the world?
        </t>
  </si>
  <si>
    <t xml:space="preserve">Loooool i'm dying from laughter </t>
  </si>
  <si>
    <t>20150901110408AAHRqNI</t>
  </si>
  <si>
    <t xml:space="preserve">
            Is TNO autistic or something?
        </t>
  </si>
  <si>
    <t>20150901112833AAtsNvJ</t>
  </si>
  <si>
    <t xml:space="preserve">
            I stupidly forgot my regular oil change. When changed last week, the the car only had 1 quart in it. Is there still danger of it seizing?
        </t>
  </si>
  <si>
    <t xml:space="preserve">
 Thank you all for your answers, much appreciated and hard to choose just one "best".  I need to go out of state and wanted to make sure it would be okay to drive.  I was 1500 miles over (4500 since last oil change) which has never happened.   I'm always very careful about getting it changed every 3k miles, but have never checked it in between.  I will definitely make a habit of doing this every time I put gas in now.</t>
  </si>
  <si>
    <t>20150901132241AAGejqF</t>
  </si>
  <si>
    <t xml:space="preserve">
            Should i get a smiley face tattoo on my left butt cheek?
        </t>
  </si>
  <si>
    <t>i really want it and it has real meaning to it ... im 14 and im male #Yolo and i dont know if its gonna stretch by the time im 21 and i really want it NOW  ... but if its gonna stretch il wait lol...</t>
  </si>
  <si>
    <t>20150901132736AAGIS4f</t>
  </si>
  <si>
    <t xml:space="preserve">
            Can you ID this Fossil ?
        </t>
  </si>
  <si>
    <t>It was found in a field in Dumfries and Galloway</t>
  </si>
  <si>
    <t>20150901133300AA9C5Sf</t>
  </si>
  <si>
    <t xml:space="preserve">
            I will only be making $17 hr . I have one child. My question is, is $17 hr enough to support my child and I living in a cheap apartment?
        </t>
  </si>
  <si>
    <t>20150901134713AArzhZI</t>
  </si>
  <si>
    <t xml:space="preserve">
            Help me pick a dog breed please?
        </t>
  </si>
  <si>
    <t xml:space="preserve"> I need some help choosing a breed. Im looking for a service dog that needs to be a medium to large, but small enough to get in the car easy. Higher energy because i go jogging a lot and smart easy to train. Please no labs or goldens or poodles.  
I like bully breeds, dobermans, rotts,etc. Which i think is causeing me to lean  to dogs that may not work. Just looking for some breed ideas.</t>
  </si>
  <si>
    <t>20150901171804AAd8jXn</t>
  </si>
  <si>
    <t xml:space="preserve">
            I Want The Computer!?
        </t>
  </si>
  <si>
    <t>My mom told me to take a shower when I was having a snack, and she got on the computer... Great! 
Not saying it's bad or anything, but does anyone have an idea on how I can get it back, with no begging or being rude?</t>
  </si>
  <si>
    <t>20150901181859AAt1dPZ</t>
  </si>
  <si>
    <t xml:space="preserve">
            An example of "Classical music for people who don't like classical music"?
        </t>
  </si>
  <si>
    <t>20150901183552AAkB5TX</t>
  </si>
  <si>
    <t xml:space="preserve">
            Is Doll Collecting weird/childish?
        </t>
  </si>
  <si>
    <t xml:space="preserve"> So i'm 16 years old and Ive been collecting dolls for quite some time. I dont play with them , I mean sometimes I fix their hair but thats pretty much it. I used to not listen to what others say but as im getting older im wondering if Im getting to old for dolls. Does collecting dolls make me a weird person? 
I feel like people get weirded out when I say that or they treat me like a child... 
Im just curious on what other people actually think.</t>
  </si>
  <si>
    <t>20150901185555AABwQXx</t>
  </si>
  <si>
    <t xml:space="preserve">
            Horrible ACT Score, need help/info?
        </t>
  </si>
  <si>
    <t xml:space="preserve"> I took the ACT last year and scored a 16, i was really tired that morning and couldn't even think straight! The english part was where i some what tried on (forgot to bubble in the rest of my unfinished on that part....) and the other 3 parts i completely dazed off and couldn't think straight..I think i daydreamed during the passages and charts and literally only tried on around 5 questions.. I'm in the IB program so i'm not all that unmotivated, etc..  
I haven't touched my ACT book yet either, i have too much homework to do after school that i completely feel not to even open the book..I'm taking it again (im a senior) this december..I'm scared because if i dont get atleast a 23 or around that i won't go to college.. 
How many more times can i even take it? Because it seems like you can only take it every 5 months..im graduating in MAY!  
I'm thinking of getting an ACT tutor? My cousins went to tutoring and they scored 26,etc..I'm really trying to get the best score i could by december since thats my last test i can take? My biggest problem is staying focused too!  
What should i do? Get a tutor? How many times can i even retake? I graduate in around 8 months.</t>
  </si>
  <si>
    <t>20150901190057AAg86sm</t>
  </si>
  <si>
    <t xml:space="preserve">
            Fire in the microwave. Is it going to be okay?
        </t>
  </si>
  <si>
    <t xml:space="preserve"> I was defrosting a pepper in the microwave, but it caught on fire in a few seconds. I had heard a noise and saw some flames so I immediately turned the microwave off, and blew on the pepper to get the flame out. (The flame was on the stem). It was somewhat stubborn but luckily I blew the flame out when i took it out.  
I had the windows open after and the door open to let the room breathe a bit for about a half hour. In other rooms it doesnt smell like smoke anymore, but the microwave still smelled like smoke. I read that if you clean your microwave with some cloves it will get the smoke smell out, so I did that and now I can barely smell the smoke when I open the microwave. However, is the microwave still safe to use? When the pepper was on fire, it was just the tip and the flame was not this all encompassing thing.  
The microwave itself was not on fire, just the stem of the pepper. Will the microwave combust or something when I go to sleep or something? I know that sounds dumb, but I am kind of worried now. I hope it will be okay.
Actually I can still smell some smoke in the microwave.
 lso there is nothing black in the microwave. The microwave is just as spotless as it was before. The microwave itself did not melt or burn or anything. It was just the pepper that was in the small ziplock bag. So there are no burnt spots in the microwave at all.  
When I had taken the pepper out, there was absolutely no fire at all in the microwave (just on the pepper), it just smelled burnt obviously</t>
  </si>
  <si>
    <t>20150901193534AAJ4Og1</t>
  </si>
  <si>
    <t xml:space="preserve">
            Just found out I'm pregnant I go tomorrow to get bloodwork done to make sure my levels are still doubling like they should...?
        </t>
  </si>
  <si>
    <t xml:space="preserve"> (I'm 4/5 weeks)If this pregnancy goes good and no sign of miscarriage....my birthday is Monday my sister wanna take me out Saturday to celebrate but I know yu can't drink but my sister said wine coolers and wine are safe but is it okay to drink wine especially pink moscato just for one day? She got a bottle of pink moscato for the VIP she got and just curious? No I don't want no drama just asking a simple question cause this party was all planned before I found out I was pregnant</t>
  </si>
  <si>
    <t>20150902073147AAugcLh</t>
  </si>
  <si>
    <t xml:space="preserve">
            How do I change my password?
        </t>
  </si>
  <si>
    <t>20150902082720AAs2Xzt</t>
  </si>
  <si>
    <t xml:space="preserve">
            They say 'well begun is half done'. So, um, where and how to begin?
        </t>
  </si>
  <si>
    <t>20150903060548AALW1mg</t>
  </si>
  <si>
    <t xml:space="preserve">
            What historical events happened in 19191?
        </t>
  </si>
  <si>
    <t>20150903083626AAAX4lg</t>
  </si>
  <si>
    <t xml:space="preserve">
            Do evil dogs exist?
        </t>
  </si>
  <si>
    <t xml:space="preserve"> Thankfully me and my partner managed to get rid of this dog, but he literally acted as if he was the devil incarnate.  
Here's some of the things he did. 
He'd refuse to go to toilet when he was let out at night, then the next morning we'd come into to find he'd pooed/weed on the carpet.  
He'd cross over to the side of the room you were sat on, fart, and then wander off. 
He'd hardly ever come when called, especially when out and he knew we couldn't catch him, a few times he actually run out into roads. 
He'd wind up my nan's dogs to the point they'd try to attack him, and then still keep trying to annoy them. One time my nan's dogs came round and laid on the sofa, and he wouldn't stop barking at her. 
He'd attack small animals with no remorse, and one time I took home an injured pigeon (I often take home hurt birds and then give them to the vets), and he literally tried to eat it.  
He seemed to have no sense of special awareness and would un straight into people, the week before we got rid of him he gave my gf a huge swollen ankle.  
Oh yeah and he used to steal our food, and constantly lick the floor if food had been dropped, I swear sometimes he actually used to get under our feet purposely so we'd trip over him and drop food. When he got caught in the kitchen one time, where he wasn't supposed to be, he suddenly made a run for the door, so obviously he wasn't dumb and knew what he was doing. 
Anyone else had a psychopathic malicious plotting devil dog?
(Oh yeah and he used to stare constantly at us and other dogs, he especially stared at us while we were eating in a really sinister fashion)
 Julie D, I'm not a bad dog owner, I don't think you can teach a dog to respect you, like a person, they either respect you or they don't. Also I know for a fact not all dogs attack small animals, I have seen videos of dogs laying next to kittens, and how exactly do you train a dog out of malicious farting?
Puppy, I'm not a bad owner, but we kept him the longest out of anyone who had him, the people who gave him to us clearly couldn't cope with him either.
 I can prove I'm not a bad dog owner because my nan's dogs always want to come up and see me, and get too excited when she's bringing them round to stay. You are just ignorant if you think a dog can't be psychopathic, or evil, because I'm pretty certain he was, he certainly didn't care about us, if he did he wouldn't have got on the table and started eating our food.
Gemma, yes that proves it, psychopathy is a genetic trait in humans too! Our dog wasn't violent to us, but he didn't think about anyone but himself, whereas my nan's two lovely dogs would never do anything to upset us. They would certainly never dream of taking food from the table!
We fed him, and told him bad when he done things we didn't want him to do. Yet he still tried to attack and eat wild animals.
 We tried to train him both with positive and negative reinforcement training, but he still didn't learn to respect us. He knew tricks and stuff just fine, but he didn't respect us, our things, or other dogs. I don't know really how any dog could not know to back off and leave a dog alone when it starts snarling at him, I actually think he got some sick pleasure out of winding my nan's dog up, and he wouldn't stop no matter how much she snarled, or how much we shouted.
 The most useful thing we taught him was "go away", but even then he'd push his luck and keep circling back round trying to get close to the table when we were eating, and he'd never listen to us outdoors because he knew we couldn't catch him. If he kept behaving badly he went for time out in his crate in the other room, but this didn't really stop his bad behaviour, he just became more sneaky with it.</t>
  </si>
  <si>
    <t>20150903092820AAflf66</t>
  </si>
  <si>
    <t xml:space="preserve">
            There's a jellyfish floating around my room!?
        </t>
  </si>
  <si>
    <t>Not even kidding!!! What should I do?</t>
  </si>
  <si>
    <t>20150903180045AAchBVR</t>
  </si>
  <si>
    <t xml:space="preserve">
            Does running everyday bad for my body?
        </t>
  </si>
  <si>
    <t>I am trying to become more active. And everyday a week i have cross country practice and we run a mile and a half. Should i take a break on weekends or can i keep running then too?</t>
  </si>
  <si>
    <t>20150904133815AAfHPrw</t>
  </si>
  <si>
    <t xml:space="preserve">
            How is the world running out of water?
        </t>
  </si>
  <si>
    <t>Can somebody explain to me how we are running out of water? Is it all just becoming dirty??</t>
  </si>
  <si>
    <t>20150904140643AA93huy</t>
  </si>
  <si>
    <t xml:space="preserve">
            Why do French people fart a lot?
        </t>
  </si>
  <si>
    <t>20150905075927AAB90B7</t>
  </si>
  <si>
    <t xml:space="preserve">
            What is pot odds in poker?
        </t>
  </si>
  <si>
    <t>20150905184547AANorng</t>
  </si>
  <si>
    <t xml:space="preserve">
            Did scientists ever find the missing link to prove their evolution theory?
        </t>
  </si>
  <si>
    <t xml:space="preserve">
Link it, L.</t>
  </si>
  <si>
    <t>20150906052929AA0p9F0</t>
  </si>
  <si>
    <t xml:space="preserve">
            Are trees considered wildlife?
        </t>
  </si>
  <si>
    <t>20150906132539AAnftpr</t>
  </si>
  <si>
    <t xml:space="preserve">
            Are human rights indivisible?
        </t>
  </si>
  <si>
    <t>20150906142921AAaZika</t>
  </si>
  <si>
    <t xml:space="preserve">
            I have a Brothers sewing machine, model jx2517. I need instructions on threading the bobbin - no manual available.
Thank You!?
        </t>
  </si>
  <si>
    <t>20150907052046AA30KYw</t>
  </si>
  <si>
    <t xml:space="preserve">
            Scared. Bugs in food?
        </t>
  </si>
  <si>
    <t xml:space="preserve"> I am scared, I know this might sound stupid, but I am really scared about worms and bugs and stuff. I left rice with precooked meat and tomato and beans in a cauldron. I put a plate on it as well. Now I rose the plate a bit and a load of fruit flies came out. I immediately dropped the plate back. Can someone assure me that there will be no bugs there? Or is it possible?</t>
  </si>
  <si>
    <t>20150907070807AAaGhPG</t>
  </si>
  <si>
    <t xml:space="preserve">
            Why is stephen hawking paralyzed?
        </t>
  </si>
  <si>
    <t>20150907094859AAXaH0b</t>
  </si>
  <si>
    <t xml:space="preserve">
            I am an international student and I am going to finish my 12th i want to do UG in USA and any university offer UG?
        </t>
  </si>
  <si>
    <t>20150907115610AAQf6iM</t>
  </si>
  <si>
    <t xml:space="preserve">
            Is playing minecraft for 4 hours a day healthy?
        </t>
  </si>
  <si>
    <t>20150907150211AAdnP8a</t>
  </si>
  <si>
    <t xml:space="preserve">
            If Queen Elizabeth dies, who takes her place?
        </t>
  </si>
  <si>
    <t>20150907160847AARfCvP</t>
  </si>
  <si>
    <t xml:space="preserve">
            Is it realistic to grow potatoes commercially in Iowa?
        </t>
  </si>
  <si>
    <t>20150907161944AAThqAX</t>
  </si>
  <si>
    <t xml:space="preserve">
            Can a kid make $2000.00 in a year?
        </t>
  </si>
  <si>
    <t>I want to save up to build my own gaming pc. I need about 2 grand. I want to do it in a year, is it possible?
I am too young for a job, so I cant work somewhere, but I can do other stuff.</t>
  </si>
  <si>
    <t>20150907174557AABs187</t>
  </si>
  <si>
    <t xml:space="preserve">
            How do I change my profile picture?
        </t>
  </si>
  <si>
    <t>20150908025831AA46n7P</t>
  </si>
  <si>
    <t xml:space="preserve">
            Bone in neck?
        </t>
  </si>
  <si>
    <t>I dont know if I sound crazy but I was lifting weights and all of a sudden I felt sharp pain in fron of neck and felt socking kinda poking the skin. What could this be?</t>
  </si>
  <si>
    <t>20150908030009AAzt4xv</t>
  </si>
  <si>
    <t xml:space="preserve">
            Apprenticeship help?!?
        </t>
  </si>
  <si>
    <t xml:space="preserve"> I LOVE my apprenticeship, I work in a nursery but i work 40 hours a week! (I am 16 suffering with very bad anxiety) and 40 hours is way to much for me. I work 5 days a week, my weekday routine is 6am wake up, work at 8am, finish work at 6pm, home at 7pm, tea/shower and then bed. I have no personal time. I have only worked a week and I am so weak and tired and shattered! I have sleepless nights bc anxiety. Can I ask to change my hours? (20/25 hours) Can I legal asked?
1.) I am from the UK, and instead of going college I did an apprenticeship 
2.) Doctors diagnosed as I have medication</t>
  </si>
  <si>
    <t>20150908031906AAgMAve</t>
  </si>
  <si>
    <t xml:space="preserve">
            Why UK needs a Queen ?
        </t>
  </si>
  <si>
    <t>I want to say that in the modern world why some countries needs a king or queen..... Government can do all the works
whats the reason behind this ?</t>
  </si>
  <si>
    <t>20150908041748AAmlumH</t>
  </si>
  <si>
    <t xml:space="preserve">
            How do we know that the Earth rotates?
        </t>
  </si>
  <si>
    <t>explain please</t>
  </si>
  <si>
    <t>20150908052135AALaU2r</t>
  </si>
  <si>
    <t xml:space="preserve">
            Is "oftens" a word?
        </t>
  </si>
  <si>
    <t>20150908095851AAdUXfn</t>
  </si>
  <si>
    <t xml:space="preserve">
            Baby signing?
        </t>
  </si>
  <si>
    <t>I heard baby signing its helpful for understanding my child. I really don't know much about baby sign language but I would like to know more about it. Where can I learn more about it? Is it really useful? And how can I teach my baby sign language?</t>
  </si>
  <si>
    <t>20150908130305AAaDZ0W</t>
  </si>
  <si>
    <t xml:space="preserve">
            Really want a bust reduction but I have no money, nhs states it cosmetic !!
backache/neckache /are apparently ok to live with?
        </t>
  </si>
  <si>
    <t>20150908132008AA6dIwl</t>
  </si>
  <si>
    <t xml:space="preserve">
            How to stop sucking at karate?
        </t>
  </si>
  <si>
    <t xml:space="preserve"> I am a yellow belt in shotokan karate and I am always doing the same mistakes, my sensei explains me my mistakes and I am working on them in my house, then in the next lesson he corrects me about other mistakes, I don't like that sometimes I am the only one who does mistakes. he wants the students to understand fast the techniques that he teaches and he demotes students that don't persist in training or that don't know basic techniques. He expects us to get black belt after 7 years only if we will train hard. He won't promote any student that doesn't persist to orange belt.
Everyone there are yellow and white belts.</t>
  </si>
  <si>
    <t>20150908152427AAfPxTO</t>
  </si>
  <si>
    <t xml:space="preserve">
            I want to change my profile picture in my email and cannot any help is appreciated?
        </t>
  </si>
  <si>
    <t>20150908160148AAE7hhj</t>
  </si>
  <si>
    <t xml:space="preserve">
            Chance a password on yahoo.com?
        </t>
  </si>
  <si>
    <t>20150908185621AAwTpew</t>
  </si>
  <si>
    <t xml:space="preserve">
            What is the past tense of we are?
        </t>
  </si>
  <si>
    <t>20150909050941AAbj0fG</t>
  </si>
  <si>
    <t xml:space="preserve">
            So the Queen became longest reigning monarch at 9am on 9/9?
        </t>
  </si>
  <si>
    <t>999 - upside down it is 666 - this must mean something - what are they telling us here?</t>
  </si>
  <si>
    <t>20150909091928AATmbBW</t>
  </si>
  <si>
    <t xml:space="preserve">
            Economics True or False:?
        </t>
  </si>
  <si>
    <t>Trades, as economists define them, are always voluntary transactions. 
True 
False</t>
  </si>
  <si>
    <t>20150909150536AA5ZBg2</t>
  </si>
  <si>
    <t xml:space="preserve">
            My father told me that when my mom is at the Rehab center for Seniors, she is not allowed to take any supplements or vitamins. Was he right?
        </t>
  </si>
  <si>
    <t>My mom was admitted there for two months after surgery so she can get rehabilitated and back on her feet to start walking again. She is in her 70s. However, I was told by my dad that she can only take medications, not Vitamins and supplements. Was he right?</t>
  </si>
  <si>
    <t>20150909161911AAw9PaK</t>
  </si>
  <si>
    <t xml:space="preserve">
            When will 9/11 no longer be a lead story on the anniversary each year?
        </t>
  </si>
  <si>
    <t xml:space="preserve"> I know days like Pearl Harbor Day or the anniversary of the Titanic or San Francisco Earthquake of 1906 are no longer big news stories on the anniversary. If Pearl Harbor is mentioned it is only for a few seconds on the news. 
How many years will pass before 9/11 is just a very brief mention on the anniversary and not one of the main stories of the day? I had thought it would fade after the 10th anniversary but it hasn't.
I know every 10th year an anniversary gets coverage like the 20th, 25th, 30th, 40th, 50th, etc....  But I mean the other years like this week is 14th and will likely be covered throughout the day.</t>
  </si>
  <si>
    <t>20150909182855AAZZT2l</t>
  </si>
  <si>
    <t xml:space="preserve">
            Does it go on and off easily? We would like sun protection during the day but also enjoy being under the stars at night.?
        </t>
  </si>
  <si>
    <t xml:space="preserve"> We still needed some shade on our deck in the daytime for the summer. But we didn't want to buy an umbrella or an awning because of their expensive price. Yesterday my husband found this sun shade sail. It looks great and so inexpensive we figured that we decided to have a try.  
http://www.amazon.com/Cool-Area-Rectangle-Stainless-furniture/dp/B00HX86MM2/ 
But we have never tried this. I don't know if it's easy to install and take down. Have you ever had shade sail like this? Any suggestions?</t>
  </si>
  <si>
    <t>20150909191725AAkgr38</t>
  </si>
  <si>
    <t xml:space="preserve">
            Why Canada is not in any hurry to accept the illegal Muslim migrants?
        </t>
  </si>
  <si>
    <t>Canada's Prime Minister said his country will not airlift refugees without proper security screening, what do you think?</t>
  </si>
  <si>
    <t>20150909202759AAGzd4E</t>
  </si>
  <si>
    <t xml:space="preserve">
            Why are prices marked as $2.99, 4.99 etc?
        </t>
  </si>
  <si>
    <t>Why don't they just mark the price as $3.00 or $5.00?</t>
  </si>
  <si>
    <t>20150909210136AADpj8N</t>
  </si>
  <si>
    <t xml:space="preserve">
            I accidentally sent my best buy shipment to Pizza Hut. What do I do?
        </t>
  </si>
  <si>
    <t>20150910054929AAz5249</t>
  </si>
  <si>
    <t xml:space="preserve">
            I forgot my password and I can't access my alternate email address as I'm no longer working in that company?
        </t>
  </si>
  <si>
    <t>20150910060136AAEx6FH</t>
  </si>
  <si>
    <t xml:space="preserve">
            What happened to the thug who shot cecil?
        </t>
  </si>
  <si>
    <t>20150910064425AAUhT3w</t>
  </si>
  <si>
    <t xml:space="preserve">
            Vyacheslav Krasheninnikov predicted the Twins and the Statue of Liberty incidents, but what about the specifics?
        </t>
  </si>
  <si>
    <t xml:space="preserve">
Will the Statue make one step forward with left foot or right foot?</t>
  </si>
  <si>
    <t>20150910070452AA5uQpx</t>
  </si>
  <si>
    <t xml:space="preserve">
            Omitting information at eye exam. Will the optician be suspicious.?
        </t>
  </si>
  <si>
    <t xml:space="preserve"> Is it ok for me to tell the optician that I have never been prescribed glasses even though I have? The reason for doing this is that I believe opticians base your new prescription on your old one without considering what you really need. For example, last year the auto-refractor said that I needed -2.25 but my doctor only prescribed -1.75 because my first pair of glasses was -1.00 and she didn t believe that my vision should have gotten past -2.00 in less than a year. 
Will my new optician believe me if I say I ve never worn glasses even though my uncorrected vision is almost 20/200?</t>
  </si>
  <si>
    <t>20150910092959AA3giub</t>
  </si>
  <si>
    <t xml:space="preserve">
            What does Donald Trump normally have for breakfast?
        </t>
  </si>
  <si>
    <t xml:space="preserve"> I want to know if anyone knows.  It's not about caring whether he does or not.  It's about what he consumes in the morning before he goes out into the world with thousands dollar suit?  Doesn't mean just eating, does he chat with an old friend?  Does he get served whatever he wants?  Does he listen to the news?  I'm curious because hes being trended these days.  How does a millionaire do his thing?  He's good friends of Robert Kiyosaki and Rupert Murdock.  What's his secret?</t>
  </si>
  <si>
    <t>20150910115150AAPjhwB</t>
  </si>
  <si>
    <t xml:space="preserve">
            Are bare legs and feet in closed toe high heel pumps at a piano recital in the spring time unprofessional?
        </t>
  </si>
  <si>
    <t>I went to a spring piano recital and this young girl was wearing her closed toe high heel pumps without any pantyhose/stockings at all. I could clearly see her knees, and the veins on her bare ankles, feet, legs.</t>
  </si>
  <si>
    <t>20150910121033AAoGsgI</t>
  </si>
  <si>
    <t xml:space="preserve">
            Is this bad?
        </t>
  </si>
  <si>
    <t>There is a trip to Europe that is coming up for my school and they give the student fund raisers to help raise some of the money needed to pay for the trip. Is it okay to get upset if your parents say you can't go but this will be your only chance to ever go?</t>
  </si>
  <si>
    <t>20150910130114AAFgFCn</t>
  </si>
  <si>
    <t xml:space="preserve">
            Why Won't My Wrist Break?
        </t>
  </si>
  <si>
    <t xml:space="preserve"> I need to break my wrist. I know know, blah blah I shouldn't do it. I've fractured it, I know the pain, and I know the potential consequences.   
Thing is, it won't break! I've tried dropping a hammer on to it (more like smashing), I've tried twisting until it popped, slamming a door into it, lifting my body on only the wrist with my fingers pointing at me (on my palm), everything. The only tong I'm not doing is falling from a height then catching myself on that arm, as I could easily hit my head doing that.  
I need help on this, I need a way to break my wrist.</t>
  </si>
  <si>
    <t>20150910131735AAV665T</t>
  </si>
  <si>
    <t xml:space="preserve">
            Is there a point in getting a PhD in a STEM field if you don't have any interest in a career in academia?
        </t>
  </si>
  <si>
    <t>How would a PhD further your career outside of academia?</t>
  </si>
  <si>
    <t>20150910132435AAUjlzz</t>
  </si>
  <si>
    <t xml:space="preserve">
            My friends at school told my I was stupid because I said they speak Chinese in China, am I wrong?
        </t>
  </si>
  <si>
    <t>They kept saying they speak Mandarin. I said, yes, but that it was a form of Chinese. 
I asked them to explain Taiwanese then and they said it's the language they speak in Taiwan.  
.....Am I wrong, but isn't Taiwanese a dialect from Chinese?</t>
  </si>
  <si>
    <t>20150910134842AA6ZPrP</t>
  </si>
  <si>
    <t xml:space="preserve">
            Need to refresh, can't find refresh icon?
        </t>
  </si>
  <si>
    <t>20150910142610AAR5PmJ</t>
  </si>
  <si>
    <t xml:space="preserve">
            Function of a vacoule?
        </t>
  </si>
  <si>
    <t>20150910150613AARsCDr</t>
  </si>
  <si>
    <t xml:space="preserve">
            Why is britain 'doing business ' with isis and saudia arabia?
        </t>
  </si>
  <si>
    <t>i just watched the end of newsnight before on bbc2 and i saw that the man from the uk government was saying something similar to the effect of ' we need to continue to do business with isis and saudi'? 
isn't that traitorous? and very dangerous for the country?  dangerous for britain and its citizens?</t>
  </si>
  <si>
    <t>20150910160317AAhuO7p</t>
  </si>
  <si>
    <t xml:space="preserve">
            Does being attractive help get a job in an interview?
        </t>
  </si>
  <si>
    <t>I was just wondering how everyone felt about this. I know it shouldn't but I feel that it gives some people an advantage over others.</t>
  </si>
  <si>
    <t>20150910161634AAks21Y</t>
  </si>
  <si>
    <t xml:space="preserve">
            IS IT WORTH IT DOWNLOADING WINDOWS 10 BECAUSE I HEARD MICROSOFT ARE SPYING?
        </t>
  </si>
  <si>
    <t>20150910165726AAtBDU3</t>
  </si>
  <si>
    <t xml:space="preserve">
            Any cool 13th suprise birthday party Ideas for my brother?
        </t>
  </si>
  <si>
    <t>20150910181924AAMAMIk</t>
  </si>
  <si>
    <t xml:space="preserve">
            All about processor?
        </t>
  </si>
  <si>
    <t>I want to ask too, my processor is Intel (R) Core (TM) i3-4170 CPU @ 3.70 GHz 3.70 GHz. 
I'm a little confused about what is written, there's 3.70 GHz and another 3.70GHz,can somebody explain this? 
Does this mean, i can run 2 processes with 3.70 GHz speed at the same time?</t>
  </si>
  <si>
    <t>20150910204533AANvzUM</t>
  </si>
  <si>
    <t xml:space="preserve">
            Planning plane trip next year to Boston for two Red Sox games. Should you stay near airport or near Fenway.?
        </t>
  </si>
  <si>
    <t>20150910220620AAGP3Bo</t>
  </si>
  <si>
    <t xml:space="preserve">
            T or F - you had more than one cup of coffee today?
        </t>
  </si>
  <si>
    <t>20150910222940AAWpkA8</t>
  </si>
  <si>
    <t xml:space="preserve">
            Who was the author of an influential 2006 report on the economics of climate change?
        </t>
  </si>
  <si>
    <t>20150910223225AAEsugw</t>
  </si>
  <si>
    <t xml:space="preserve">
            WHAT IS THE MEANINIG OF pH?
        </t>
  </si>
  <si>
    <t>20150910224349AAzRF5e</t>
  </si>
  <si>
    <t xml:space="preserve">
            POLL: Chipotle or Panda Express?
        </t>
  </si>
  <si>
    <t>20150911001114AA0nnRV</t>
  </si>
  <si>
    <t xml:space="preserve">
            Would it be physically possible for a bird and a turtle to mate and create a "birdle" or a "turd"?
        </t>
  </si>
  <si>
    <t>20150911014955AAVgrBK</t>
  </si>
  <si>
    <t xml:space="preserve">
            What's up?
        </t>
  </si>
  <si>
    <t xml:space="preserve">
Where are all the Cricket fanatics?</t>
  </si>
  <si>
    <t>20150911031406AAMMDit</t>
  </si>
  <si>
    <t xml:space="preserve">
            Suddenly getting "Temporary error: 14" when trying to receive mail from an external account in Yahoo.?
        </t>
  </si>
  <si>
    <t xml:space="preserve"> Hi all, 
I've been using Yahoo to pull email off my external account using POP for many years, now suddenly I have been getting getting "Temporary error: 14" every time I try to receive new mail from the external account. I've tried all of the cache clearing and restart tricks I know, as well as removing/adding the POP information to no avail. 
Is there a new limitation at play here? I've noticed that you can only now add POP information for external accounts by switching to the classic interface. 
Thanks!
Suddenly getting "Temporary error: 14" when trying to receive mail from an external account in Yahoo?</t>
  </si>
  <si>
    <t>20150911035817AAN126y</t>
  </si>
  <si>
    <t xml:space="preserve">
            What was yahoo answers like before this purple format?
        </t>
  </si>
  <si>
    <t>20150911054443AACJWAw</t>
  </si>
  <si>
    <t xml:space="preserve">
            Iuds for abortion?
        </t>
  </si>
  <si>
    <t>I need an abortion but insurance won't coveit I'm trying to do a at home abortion. I'm tryin vit c I read that an iud can cause a miscarriage</t>
  </si>
  <si>
    <t>20150911054510AAdMisT</t>
  </si>
  <si>
    <t xml:space="preserve">
            Do you think this poem is good?
        </t>
  </si>
  <si>
    <t xml:space="preserve"> Alcoholism 
I lived as an alcoholic man, 
I get drunk every day 
My only obsession, 
Don't try to come close 
Drinking down my pain 
I swear and cussed, 
The bottle of whispy in hand 
I laugh in the dark alone 
I look stupid and crazy 
The only reason I'm drunk 
Because the monster is me 
I embarrassed myself, 
It's like I'm in drugs 
Feel like I'm a living demon, 
I chosed ignorant and shady 
My heart shallow inside 
I wanted to cry alone, 
Life feels empty and upset 
I didn't realise my mistakes 
Get it all wrong 
I  party with my friends 
We had fun every night, 
Once all this time faded 
Not knowing what happen next, 
They drove in high speed, 
A light flash my hurting eyes 
I cannot see, eyes are blurred 
Not know what could be,  
Now I lie on ground 
A blood all over my face,  
I waited there all hours 
It's like hundred knives stabbing, 
Why am I here?  
Inside black and white, 
Wondered about my life 
Am I gone forever? 
I hear the paramedics says 
I'm not going to make it,  
My tears dripping down 
My life has come to an end 
R.I.P to me.</t>
  </si>
  <si>
    <t>20150911061337AAad9aW</t>
  </si>
  <si>
    <t xml:space="preserve">
            Kylie Jenner, Megan Fox or Kristen Stewart? Who is most Beautiful in your opinion?...?
        </t>
  </si>
  <si>
    <t>20150911083044AAEcaVU</t>
  </si>
  <si>
    <t xml:space="preserve">
            How do I get a new replacement shaft for my Purespin 3 iron?
        </t>
  </si>
  <si>
    <t>20150911085522AAtefzK</t>
  </si>
  <si>
    <t xml:space="preserve">
            Does the vanilla extract actually work as a perfume?
        </t>
  </si>
  <si>
    <t>My sister told me that one of her friends actually uses vanilla extract as perfume? Does it actually work? I've never heard of it before but I'm guessing you smell like vanilla afterwards? Have you tried it?</t>
  </si>
  <si>
    <t>20150911095101AA82uwD</t>
  </si>
  <si>
    <t xml:space="preserve">
            10 yr old child that I babysit refuses to go to bed?
        </t>
  </si>
  <si>
    <t xml:space="preserve"> I am babysitting a pretty difficult child, his room is upstairs and when it's time for bed I try to get him to go up, he won't get off his laptop! I literally had to grab it from his hands but he wouldn't let go, he bascially forced me to wait for him to finish. And then it still takes forever when he gets off the laptop because he has extreme ADHD and keeps wandering around and playing on the staircase!! How can I make this child go to bed?</t>
  </si>
  <si>
    <t>20150911100933AAfgcCw</t>
  </si>
  <si>
    <t xml:space="preserve">
            I have irrefutable proof of god. Do you agree? I bought a burrito and went to wash my hands when I came back the burrito was gone.?
        </t>
  </si>
  <si>
    <t>My roommate swears he didn't take it. 
This leaves only one possibility.  
Jesus just raptured my burrito thus god is proven.</t>
  </si>
  <si>
    <t>20150911101127AAn5U1z</t>
  </si>
  <si>
    <t xml:space="preserve">
            How do i start investing in stocks ?
        </t>
  </si>
  <si>
    <t xml:space="preserve"> i want to start investing in stocks, but i have no idea how to. i heard its good money, but i don't understand where i need to go to start trading stocks, and how many partner is needed to invest in stock and which account i have to open for this. also could you explain me to what a mutual fund is and the basics of investing in stocks ? thanks</t>
  </si>
  <si>
    <t>20150911101344AALm6BB</t>
  </si>
  <si>
    <t xml:space="preserve">
            In what part of a supermarket would I find corn syrup?
        </t>
  </si>
  <si>
    <t>I'm in tesco I checked online so I know they sell it but the question is were?</t>
  </si>
  <si>
    <t>20150911105856AATfjL8</t>
  </si>
  <si>
    <t xml:space="preserve">
            Can someone tell me how to get rid of this virus?
        </t>
  </si>
  <si>
    <t>Ive tried using antivirus but its hidden itself so can someone tell me if theres another way to get rid of it? Its seems to be called iQLY</t>
  </si>
  <si>
    <t>20150911113025AAPnwzG</t>
  </si>
  <si>
    <t xml:space="preserve">
            Inspirational, deep, films that make you think about life?
        </t>
  </si>
  <si>
    <t>I need something inspiring! 
Thanks.</t>
  </si>
  <si>
    <t>20150911120320AAQuVZs</t>
  </si>
  <si>
    <t xml:space="preserve">
            Should i shave my head to show moral support to my mother?
        </t>
  </si>
  <si>
    <t xml:space="preserve"> my mother was diagnosed with lung cancer and has been going to chemotherapy and radiation, five days a week she already started losing her hair due to the treatment. she's a strong women and plans to fight the cancer, she also been going to therapy my father came down and has been back and forth to bring her to appointments an hour away even brought her a new hat. I'm 29, and is considering shaving my head as a female i know people will stare and laugh but i wanna show her my moral support.  
what do you think?  Thanks!</t>
  </si>
  <si>
    <t>20150911124056AAskAaE</t>
  </si>
  <si>
    <t xml:space="preserve">
            Why is pizza so expensive?
        </t>
  </si>
  <si>
    <t>I ordered a large pizza with mushrooms for $25, no beverages or sides. Also there is no charge for delivery. 
why?? I could do a week's worth of groceries for that much (I live alone and eat sparingly)
L - getting feisty aren't we</t>
  </si>
  <si>
    <t>20150911124728AA1GBfr</t>
  </si>
  <si>
    <t xml:space="preserve">
            I don't want to get rid of my old animal cages...?
        </t>
  </si>
  <si>
    <t xml:space="preserve"> I know I probably should put them up on Craigslist for sale. They're in great shape and I could get some money for them. My last rat passed away last November, and I really miss them. I want more some day, so that's why I don't want to get rid of the cages. I'm pathetically sentimental, but I realize that selling them now to get some extra money and then, later in the future, if I want rats I can buy an even bigger, better cage. So how can I convince myself to sell these cages? Thanks for the help.</t>
  </si>
  <si>
    <t>20150911130947AACWEuZ</t>
  </si>
  <si>
    <t xml:space="preserve">
            Please help/ full points?
        </t>
  </si>
  <si>
    <t>At a sale this week, a sofa is being sold for $341. This is a 38% discount from the original price. What is the original price?</t>
  </si>
  <si>
    <t>20150911131416AAH6J9p</t>
  </si>
  <si>
    <t xml:space="preserve">
            9/11 never forget hiroshima and nagsaki vietnam korea libya lebanon palestine allende iraq afghnaistan?
        </t>
  </si>
  <si>
    <t xml:space="preserve">
is right reemebr 9/11 but hiroshima nagsaki? vietnam? iraq? korea?
perarl harbor never forget pearl harbor too I am sorry for all victims not only americans noto nly non americans</t>
  </si>
  <si>
    <t>20150911132715AAMG6hi</t>
  </si>
  <si>
    <t xml:space="preserve">
            Thoughts about 9/11?
        </t>
  </si>
  <si>
    <t xml:space="preserve"> I know today this is probably the most asked question here and everywhere, and I feel so sorry about the many lives lost on that dark day.but I want you to focus especially on the aftermath of it. I've lost 2 colse friends because of Bush's stupid wars. They were absolutely sure they had to do something. In my high school after 9/11 so many guys joined the marines/army or armed forces. If I count all the people I knew who died in Iraq/Afghanistan the number is 5. We're talking about 5 young men aged from 18 to 21 who gave their lives because they thought 911 was not an internal job. They were boyfriends,sons,brothers and they're gone.And I know there are so many other americans who went and didn't come back. I just don't think they should've gone in first place as it is now a world wide accepted theory that 911 was an inside job.  I miss you guys,wish you were still here
@ wine wine...: Go to hell,you didn't see their parents cry,I bet you never saw a 19 year old marine being put to rest,you don't forget those things. You should be ashamed</t>
  </si>
  <si>
    <t>20150911140519AAdyxv6</t>
  </si>
  <si>
    <t xml:space="preserve">
            There is DOG outside, And I think he wants to KILL ME! Doors locked but I think he is to climb up on the roof so he can down the chimney!?
        </t>
  </si>
  <si>
    <t>20150911142208AAEPodG</t>
  </si>
  <si>
    <t xml:space="preserve">
            Merkel has had to put the army on standby as they can't cope with the migrants.?
        </t>
  </si>
  <si>
    <t>She has obviously shot herself in the foot by allowing all these migrants in. The sooner she goes the better. Do you agree?.</t>
  </si>
  <si>
    <t>20150911150640AAkPYuC</t>
  </si>
  <si>
    <t xml:space="preserve">
            Old people, what were you doing the day 9/11 happened?
        </t>
  </si>
  <si>
    <t>What was it like back then, back in those times?
Do you feel the same way you did when Pearl Harbor happened?</t>
  </si>
  <si>
    <t>20150911155225AAn0QyJ</t>
  </si>
  <si>
    <t xml:space="preserve">
            Is this recipe okay for cats?
        </t>
  </si>
  <si>
    <t>2 cups of milk 
1-3 tbsp of cinnamon 
2 tbsp of nutmeg 
2 tbsp of sugar 
1-2 tsp of vanilla extract 
Boil the milk while slowly adding each ingredient and stirring. Let it cool to a warm temperature, then serve.</t>
  </si>
  <si>
    <t>20150911161532AAN8iPB</t>
  </si>
  <si>
    <t xml:space="preserve">
            I have anxiety but my class is going to a field trip to Universal Studios?
        </t>
  </si>
  <si>
    <t>We are going to be riding roller coasters, I am so scared, but at the same time, I REALLY want to go. Can I get a medicine that helps me calm down?
I've never been on a roller coaster</t>
  </si>
  <si>
    <t>20150911173037AA1s64f</t>
  </si>
  <si>
    <t xml:space="preserve">
            How is the water in the oceans curved from one continent to another. Curvature of earth would mean the water is not level. That can't be.?
        </t>
  </si>
  <si>
    <t>20150911174655AAqBOYV</t>
  </si>
  <si>
    <t xml:space="preserve">
            Government paid scientists predicted an ice-free Arctic by now, were they right?
        </t>
  </si>
  <si>
    <t>Opening this up for all.</t>
  </si>
  <si>
    <t>20150911175514AAXVsB3</t>
  </si>
  <si>
    <t xml:space="preserve">
            Do you really have to have a degree to be in the medical field?
        </t>
  </si>
  <si>
    <t xml:space="preserve"> I plan to attend a adult school for a year the schooling is 11,000. I already have loans that I took out from the past year and I really want to give it my all in this . ,because of the fact that I want to start a career and move out of my horrible parents house once I'm done and hopefully once I get the schooling bitll be enough to live on my own , so does having a degree for nursing or the medical field matter ? I do know that I will be a LVN and they will license me if I succeed . what do I do , 20 years old btw</t>
  </si>
  <si>
    <t>20150911210514AAJjT8v</t>
  </si>
  <si>
    <t xml:space="preserve">
            How can I earn my spot on a team?
        </t>
  </si>
  <si>
    <t xml:space="preserve"> I am a really skillful player but I'm going to be on a team full of other girls. It's really intimidating I know I can't just walk in and expect to play my position (a forward)One thing that sets me apart is me being 5'11 and I'm very muscular. I've been told plenty of times by my own team mates and players from other teams that I scare them. I'm fairly aggressive. But what can I do to earn playing time being the new girl.</t>
  </si>
  <si>
    <t>20150911223106AAyNXsD</t>
  </si>
  <si>
    <t xml:space="preserve">
            How come when I report an answer on my question it never disappears but my answers get reported all the time?
        </t>
  </si>
  <si>
    <t>20150911223714AAOiA2P</t>
  </si>
  <si>
    <t xml:space="preserve">
            Is Nikki Bella face or heel?
        </t>
  </si>
  <si>
    <t xml:space="preserve"> Ever since her feud with Naomi she's been having this whole on and off thing going. Currently she gets mixed reactions from the crowd, and during her entrance she takes time to high five fans, however during her matches she normally wins underhandedly. In her promos she combines both elements of positive things to say along with negative things as well. Fans that like her point out her work ethic and admire how she's great at being the front runner of the divas division, fans that don't like her say her reign as champion is boring and poorly booked. Regardless she's not completely over as either a solid face or heel, these polarizing reactions she gets and how she handles them makes it seem like she's a character with a shades of grey disposition. She's not a villainous character or a heroic one either, she comes of more as a freelance, and while some people love it and some people hate it, I personally want to see her either solidly villainous or heroic, I'm not a fan of having mixed feelings towards a character.</t>
  </si>
  <si>
    <t>20150911232435AABnR60</t>
  </si>
  <si>
    <t xml:space="preserve">
            Can a person be charged for scaring a child?
        </t>
  </si>
  <si>
    <t xml:space="preserve"> I went to Walmart a little after 11pm tonight with my sick five year old and husband. While we were looking at items, two teenage girls came up behind us with halloween costume masks on and scared the living mess out of my whole little family. My daughter cried loudly and the teenage girls ran away laughing. I caught one of the teenage girls and a Walmart employee stopped the other girl. After questioning her I found out they were 13 and 14 years old and were in Walmart with friends. When asked where their parents were, they stated at home. I lectured them both and the Walmart employee put them both out of the store, but later after my daughter calmed down the Walmart employee told me that their mom was in the store and didn't seem to care that they were scaring people in Walmart. I was wanting to know is there anything more that I can do because I'm still extremely heated and now my daughter can't sleep because she keeps seeing the "monster." Please help.</t>
  </si>
  <si>
    <t>20150912012238AASReGt</t>
  </si>
  <si>
    <t xml:space="preserve">
            Women can give up a child for adoption with no financial obligation and no social stigma....?
        </t>
  </si>
  <si>
    <t>But when a man doesn't pay child support. He gets locked up because hes not "taking care of his responsibilities" 
All the responsibilities none of the rights.  
-Male privilege 2015</t>
  </si>
  <si>
    <t>20150912014120AAAa8Cj</t>
  </si>
  <si>
    <t xml:space="preserve">
            Is this Global Warming quiz found on Yahoo really based on science?
        </t>
  </si>
  <si>
    <t>http://www.csmonitor.com/Environment/201...</t>
  </si>
  <si>
    <t>20150912014204AA0yNlN</t>
  </si>
  <si>
    <t xml:space="preserve">
            How do I move to Canada and stay there?
        </t>
  </si>
  <si>
    <t xml:space="preserve"> I've been in a long distance relationship with my boyfriend who lives in Canada and he's 23 and I'm 20 and we've been together for almost two years now and he's coming back here to visit me this month. He wants me to move to Canada with him sometime early next year and I also do wanna move there with him so we've been talking about it and he's been looking for an apartment in Edmonton now. I've read a lot about applying for permanent residency and staying there for 4 years to apply for citizenship afterwards. Although im still very confused on what I need to prepare myself to move there and what I need to stay there and be with him for a long time. We talk about getting married soon and starting a future family soon as well when I'm there and settled. I live in the United States by the way. But I would love for some help or websites on what I need to get a PR in Canada. Thank you :-)</t>
  </si>
  <si>
    <t>20150912044913AArW429</t>
  </si>
  <si>
    <t xml:space="preserve">
            Help For A Type One Brittle Diabetic?
        </t>
  </si>
  <si>
    <t xml:space="preserve"> Hi I'm a type one very brittle Diabetic on an Insulin Pump.  
Recently I've been drinking diet pop because it is one of the few beverages I can drink with zero carbs which means I don't have to give Insulin for it or worry about it hiking my sugars. However the fizz in the pop had started giving me lots of gas and had me going to the bathroom all night long to get rid of the gas (sorry for the details) So I quit drinking the pop and started with bottled water. But the bottled water to me has no flavor and I've never been a pure water drinker. And I can't drink tea yet because here in Israel it is still broiling blazing hot here still. So what is something I can drink with 0 carbs? Also I need a 0 carb alternative for my bedtime snack. Currently I eat 2 hard boiled eggs and slice them up and put Mayo on it. And don't worry I'm also on Lipitor and my LDL levels are in the 70's. But I think the Mayo has been putting too much weight on me and I've tried low fat mayo and it has no flavor whatsoever. So what's a zero carb alternative to eggs for a bedtime snack? I don't want to hike my blood sugar levels just before sleep.
@ckngbbbls most flavored bottled waters have carbs that I've seen, and meat although having zero carbs have protein in it and the protein of the meat hikes my sugar like two hours after I've eaten it</t>
  </si>
  <si>
    <t>20150912060654AALdV4K</t>
  </si>
  <si>
    <t xml:space="preserve">
            I just bought a car yesterday can I go back to dealer and trade it for another?
        </t>
  </si>
  <si>
    <t>I feel it's too small for my needs and would like to change it for another of equal value at the same dealer.</t>
  </si>
  <si>
    <t>20150912062414AAwjMjw</t>
  </si>
  <si>
    <t xml:space="preserve">
            Why can't you be gay in the Army?
        </t>
  </si>
  <si>
    <t>Do they think that gay people are not qualified? There are many smart gay people that are highly educated and qualified for government work</t>
  </si>
  <si>
    <t>20150912064419AAy3hgy</t>
  </si>
  <si>
    <t xml:space="preserve">
            Am I pregnant??!?
        </t>
  </si>
  <si>
    <t>I just swallowed some raw chicken egg and it was on a Tuesday! I also was petting my cat at the same time. And then my period was a few days off.  I am 13 and I am freaking out and I don t know what to do! Help!!!</t>
  </si>
  <si>
    <t>20150912084835AAxcI0h</t>
  </si>
  <si>
    <t xml:space="preserve">
            Has hard work paid off in your life?
        </t>
  </si>
  <si>
    <t>20150912092648AAoi3Qp</t>
  </si>
  <si>
    <t xml:space="preserve">
            Frequently I getting Jesus dreams...?
        </t>
  </si>
  <si>
    <t>I see Jesus being crucified. I see his holy blood coming out. This means judgment day is near?</t>
  </si>
  <si>
    <t>20150912102811AAvVfgD</t>
  </si>
  <si>
    <t xml:space="preserve">
            How deforestation of forests impact on cultural diversity?
        </t>
  </si>
  <si>
    <t>20150912105109AATJsgt</t>
  </si>
  <si>
    <t xml:space="preserve">
            Does size matter that much?
        </t>
  </si>
  <si>
    <t>I had sex for the first time 2 days ago and the girl I was with said I was too small. Im not going to give a measurement but Im average. Is average really not good enough?</t>
  </si>
  <si>
    <t>20150912114118AApECjj</t>
  </si>
  <si>
    <t xml:space="preserve">
            The seed on my lemon plant has gotten moldy, I have leaves now but I'm worried if I should Remove the seed or not. Will the mold hurt it?
        </t>
  </si>
  <si>
    <t>https://www.flickr.com/photos/136165861@N07/shares/6CnkAM</t>
  </si>
  <si>
    <t>20150912115231AASNBYx</t>
  </si>
  <si>
    <t xml:space="preserve">
            What s a better formal gift? Wine or olive oils?
        </t>
  </si>
  <si>
    <t>20150912120319AAhm6AY</t>
  </si>
  <si>
    <t xml:space="preserve">
            Is it sad as a girl to go to a movie by myself?
        </t>
  </si>
  <si>
    <t>I have no female friends  and really no friends period.</t>
  </si>
  <si>
    <t>20150912120546AAA2TQx</t>
  </si>
  <si>
    <t xml:space="preserve">
            Will my laptop still upgrade to Windows 10 if I am asleep with my laptop shut?
        </t>
  </si>
  <si>
    <t>I scheduled an upgrade for my computer upgrading 9/13/2015 at 5:00 AM when my computer will be asleep, along with me sleeping. Will it still upgrade while asleep?
You pieces of crap encouraged me not to download it. For those of you who said no, thank you, but my laptop is upgraded to Windows 10 and is running perfectly.</t>
  </si>
  <si>
    <t>20150912122039AA1AE5l</t>
  </si>
  <si>
    <t xml:space="preserve">
            Pick your favorite first and middle name combination?
        </t>
  </si>
  <si>
    <t xml:space="preserve"> First Names: 
~ Aerilyn 
~ Ansley 
~ Blaire 
~ Brighley 
~ Chamberlain (Nickname: Amber) 
~ Carrington (Nickname: Carrie) 
~ Hadley 
~ Kensington (Nickname: Kensi) 
~ Langley 
~ Leighton (Nickname: Leigha) 
~ Thessaly 
Middle Names: 
~ Catherine 
~ Claire 
~ Elizabeth 
~ Rose 
~ Promise 
~ Selene 
~ Amaryllis 
~ Anise 
~ Blaire 
~ Ember 
~ Starling</t>
  </si>
  <si>
    <t>20150912123819AAbkaQP</t>
  </si>
  <si>
    <t xml:space="preserve">
            Can you camp at a campground out of season?
        </t>
  </si>
  <si>
    <t>I want to go tent camping on the harbor islands outside of Boston, but the campground season ended a week ago and you can no longer reserve spots. Would it be that big of a deal if I just went anyways?</t>
  </si>
  <si>
    <t>20150912124050AAg7VRW</t>
  </si>
  <si>
    <t xml:space="preserve">
            How can I change my password?
        </t>
  </si>
  <si>
    <t>20150912124106AAshWWN</t>
  </si>
  <si>
    <t xml:space="preserve">
            Professor failed me ?
        </t>
  </si>
  <si>
    <t xml:space="preserve"> I am a 25 yr old girl in college. In the summer I had a philosophy class as a requirement, even though I am a psychology major. The class was fairly difficult for me being that I had not had a phi class before .. and there were a lot of assignments and papers. I showed up for both exams but did poorly and was late a few times. I thought I would receive a D, but to my surprise, the Prof gave me an F . I emailed him asking my grade and he replied saying that I could see it on the website and if I wanted to we could discuss it in his office. Should I meet with him and what should I tell him ? Is it okay that he failed me?
Yes I know but a D would have been passing and I wouldn't have had to repeat another class in place of this one this semester..
I will not  have to retake this same course, but i would have to retake another subject ..
Yes the prof is fairly nice and flexible.. he is in his 30s and had a sense of humor in class.. but I dont know how he will react or tell me if I meet w him.. Also, I had done a long paper at the beginning of the semester and turned it in on time. I thought that would help me since I did a good job at writing it ..
Also, in the emails, he claims that he let me know halfway through the semester, but he never talked to me at all ?
Also, in the emails, he claims that he let me know halfway through the semester, but he never talked to me at all ?
Thanks for the suggestions guys, he hasn't answered my email requesting to meet up and its been 5 days , should I email him again ?
Anonymous, what do u mean by "another motive" ? Can u elaborate a bit more? Sixth sense?
Hey guys, the prof emailed me today, and said that sure we could meet but the times he suggested aren't that convenient for me.. Should I still go or suggest a time that is better for me ??</t>
  </si>
  <si>
    <t>20150912132152AA81YQv</t>
  </si>
  <si>
    <t xml:space="preserve">
            What is a duvet ?
        </t>
  </si>
  <si>
    <t>20150912133111AAEI7bN</t>
  </si>
  <si>
    <t xml:space="preserve">
            My friend stole a dress what should she do?
        </t>
  </si>
  <si>
    <t>My friend stole a Â£15 dress from a shop. She told me this a couple months ago and asked me what she should do but I don t know. She said she doesn t want to turn herself in because she doesn t want to get in trouble but she feels really bad. What should I tell her to do?</t>
  </si>
  <si>
    <t>20150912141255AAWn4Ax</t>
  </si>
  <si>
    <t xml:space="preserve">
            I m 18 &amp; female. I m quite good looking but feel really insecure about myself. I just don t feel good enough?
        </t>
  </si>
  <si>
    <t>I ve had my teeth done twice. Gym obsessed. Model. However when I look at myself I just feel ugly. I want to feel as happy as I look? Am I perhaps depressed?</t>
  </si>
  <si>
    <t>20150912143537AA09eoU</t>
  </si>
  <si>
    <t xml:space="preserve">
            I'm tying to edit my alias name in yahoo messenger. How do I do this?
        </t>
  </si>
  <si>
    <t>20150912155023AAlsG8D</t>
  </si>
  <si>
    <t xml:space="preserve">
            Christians, do you believe that Abortion is murder?
        </t>
  </si>
  <si>
    <t>WHY OR WHY NOT</t>
  </si>
  <si>
    <t>20150912155344AA2XXqJ</t>
  </si>
  <si>
    <t xml:space="preserve">
            Settle this please, who is better Cazorla or Coutinho and why?
        </t>
  </si>
  <si>
    <t>20150912161027AAFbcja</t>
  </si>
  <si>
    <t xml:space="preserve">
            Food was awful at Cheesecake Factory was I in the wrong?
        </t>
  </si>
  <si>
    <t xml:space="preserve"> We went to cheesecake factory a week ago and I had a undercooked burger. Made me sick in the middle of the place. The wait staff was equally as rude when my mom complained about her steak not being cooked enough and the chef came out and gave her some reason about how it's cooked to perfection. Anyways as they are arguing my dad gets the check and we are getting ready to  at this point I am sick from the food and I vomit all over the table chairs everywhere just overflowing of vomit it was dripping into the carpet and other customers where grossed out. My dad says they deserved for that to happen to them for the bad service should I have tried to make it to the bathroom or parking lot. My dad just said jokes on you assholes now after the chefs comments towards my mom.</t>
  </si>
  <si>
    <t>20150912174050AA3tkFe</t>
  </si>
  <si>
    <t xml:space="preserve">
            Where to buy indian night jasmine in australia?
        </t>
  </si>
  <si>
    <t>20150912181747AA5LiEY</t>
  </si>
  <si>
    <t xml:space="preserve">
            Does water flow from Great Lakes-St. Lawrence-Atlantic Ocean or the other way around?
        </t>
  </si>
  <si>
    <t>20150912194600AAIxpvZ</t>
  </si>
  <si>
    <t xml:space="preserve">
            What do you like to eat at Panera Bread?
        </t>
  </si>
  <si>
    <t>20150912202635AAp7YGS</t>
  </si>
  <si>
    <t xml:space="preserve">
            Poll : Did you know that if you drink orange juice after 11 PM you will die before the age of 150?
        </t>
  </si>
  <si>
    <t>Its too risky to even try.</t>
  </si>
  <si>
    <t>20150912210540AAPRGjr</t>
  </si>
  <si>
    <t xml:space="preserve">
            What underwear should a 14 year old boy wear?
        </t>
  </si>
  <si>
    <t>20150912211148AAUJSsQ</t>
  </si>
  <si>
    <t xml:space="preserve">
            I read somewhere about the " US war on drugs n Mexico" Why is the US fighting it , and not Mexico ?
        </t>
  </si>
  <si>
    <t>Or is the Mexican government not bothered or to corrupt ?</t>
  </si>
  <si>
    <t>20150912212324AAQaRXs</t>
  </si>
  <si>
    <t xml:space="preserve">
            Magic the gathering blocking/attacking?
        </t>
  </si>
  <si>
    <t xml:space="preserve"> Ok so i was playing magic the gathering with my brother and i was attacking him with several creatures and so he blocked with the same amount of creatures then he played a instant card that said something like " player loses number of live = to number of attacking creatures" and so he said i lost life...and i said his creatures are blocking not attacking....its late at night...im not thinking straight....so do his blocking creatures count as attacking?can he play that card?</t>
  </si>
  <si>
    <t>20150912212503AAPNUyl</t>
  </si>
  <si>
    <t xml:space="preserve">
            Is this true about Marine JAG?
        </t>
  </si>
  <si>
    <t>I'm a college student considering going to law school someday and being part of the JAG Corps. I've been doing research on Marine JAG and from what I read Marine JAG officers are line officers and can still command a rifle platoon. Does this means Marine JAG officers possibly can still see combat?
So I'm guessing Navy JAG is a better route?</t>
  </si>
  <si>
    <t>20150912222506AAr9gKC</t>
  </si>
  <si>
    <t xml:space="preserve">
            What would you do for your winter birthday?
        </t>
  </si>
  <si>
    <t xml:space="preserve"> My 16th birthday is this December. I m listing ideas early, so I can have a game plan and have a nice birthday this year. What can I do INDOORS and is inexpensive? Not skating, dinner, sleepover, or anything basic like that. I also don t want to go all out and rent a place for a party. I m planning to invite around 10 girls. Any suggestions?</t>
  </si>
  <si>
    <t>20150912234438AAecMkq</t>
  </si>
  <si>
    <t xml:space="preserve">
            My girlfriend said I don't know how to eat her out and I'm feeling so bad because I don't understand how to do it.?
        </t>
  </si>
  <si>
    <t xml:space="preserve"> im 27 and my girlfriend is 24, I lost my virginity to her. Today I was eating her out and it's not the first time I did, I did it plenty of times before, I asked her if it feels good and she said yeah, and then I told her to tell me the truth and quit faking orgasms because I understand that she's faking it to make me feel better. All along I knew I wasn't doing it right, because when she told me the truth and said I wasn't doing it right, I got real upset because I wasn't pleasing her through oral. She gives greats blowjobs and handjobs but I can't even use my mouth to get her anywhere. I'm so depressed, how do you eat a girl out? Where do you start and how do I do it? And I do lick her **** but she doesn't feel as good. Please help me out guys</t>
  </si>
  <si>
    <t>20150913001003AAXYfdF</t>
  </si>
  <si>
    <t xml:space="preserve">
            Why does the New York Times ignore the empirical data showing no warming while implying that man-made Global Warming skeptics are like Nazis?
        </t>
  </si>
  <si>
    <t>After more than 30 years of failed doom saying, what is the 'empirical evidence' the New York Times is alluding to that allows them to compare man-made Global Warming skeptics to Hitler? http://www.nytimes.com/2015/09/13/opinio...
Please keep in mind the only actual result we've seen from global warming and high CO2 concentrations so are have been very beneficial to humankind all over the world. We've had Bumper crops WORLDWIDE, see best answer here: https://answers.yahoo.com/question/index...</t>
  </si>
  <si>
    <t>20150913014229AAf7Ylv</t>
  </si>
  <si>
    <t xml:space="preserve">
            I brought a raised garden bed, but it has no bottom?
        </t>
  </si>
  <si>
    <t>Its made from galvanized zinc steel, and it simply 4 sheets screwed together. I have heavy clay soil, so would it be a silly idea to place this garden bed ontop of the grass? What should I do? I cant made a base for it. Should I put it on concrete?</t>
  </si>
  <si>
    <t>20150913020450AABcRgV</t>
  </si>
  <si>
    <t xml:space="preserve">
            I twisted my ankle 4 days ago and im still having trouble with it.?
        </t>
  </si>
  <si>
    <t xml:space="preserve">
 There is alot of swelling still, I cant bend my toes properly like I used to (there is no pain trying), there are brusies on both sides of my foot. The most worrying bit is that when I walk my foot will not stay straight it looks like its pointing outwards, my toes are also all slightly bent to the side. 
I cant walk proparly, it hurts still 
Should I worry?</t>
  </si>
  <si>
    <t>20150913023753AAR114r</t>
  </si>
  <si>
    <t xml:space="preserve">
            My dance teacher said I "have a dancers body" what is this?
        </t>
  </si>
  <si>
    <t>20150913061702AAQtRTM</t>
  </si>
  <si>
    <t xml:space="preserve">
            Maths equation help?
        </t>
  </si>
  <si>
    <t>Can someone explain how to solve this please: 
(6/x) + (3/2x) = (5/2)
How does it simplify to 12+3=5x ?!</t>
  </si>
  <si>
    <t>20150913071152AAf7KMJ</t>
  </si>
  <si>
    <t xml:space="preserve">
            Who should Corbyn surround himself with? Who should make up the "shadow ( puppet) cabinet?
        </t>
  </si>
  <si>
    <t>How about Diane Abbott with responsibility for education ( private schools for all non white kids)?
And will anyone actually WANT to be associated with a leader who will be 'finished by christmas'?
Are you a racist Serenaz? No surprise there if you are. Maybe the bunch from Rochdale who ignored (?) child abuse of thousands of poor white children.
Jack - it was Abbott who said black mums care more when she chose her school. Race was injected into it by the 'lady' herself.</t>
  </si>
  <si>
    <t>20150913073537AAEQVD1</t>
  </si>
  <si>
    <t xml:space="preserve">
            Are Leo really fat like every says?
        </t>
  </si>
  <si>
    <t>Cuz I know some leos and they are not all fat. some are but most of them are just big boned.</t>
  </si>
  <si>
    <t>20150913085919AA4eByr</t>
  </si>
  <si>
    <t xml:space="preserve">
            Is it true what this say that Congress is going to impeach obama?
        </t>
  </si>
  <si>
    <t>http://americannews.com/breaking-congres...</t>
  </si>
  <si>
    <t>20150913090458AA08UDE</t>
  </si>
  <si>
    <t xml:space="preserve">
            Health insurance problems for an 18 year old?
        </t>
  </si>
  <si>
    <t xml:space="preserve"> I was kicked off of my parents insurance when I turned 18. It was a different one then my parents were on so they didn't keep me on it. The problem is I have a serious auto immune disease and I need insurance because I have frequent blood tests' doctors appointments, and prescriptions to get. I haven't been doing any of the above except getting medication and I think my levels are wrong so I'm going to get sick, but there's no way I can pay out of pocket for lab tests and the like. I need insurance right away, but I work a minimum wage job and I can only afford so much. Please help</t>
  </si>
  <si>
    <t>20150913093756AAnFPHN</t>
  </si>
  <si>
    <t xml:space="preserve">
            How long was the Camptown racetrack?
        </t>
  </si>
  <si>
    <t>20150913094303AAdeIyc</t>
  </si>
  <si>
    <t xml:space="preserve">
            How can I kill a hughe black rat snake that is living under my large deck but keeps coming out?
        </t>
  </si>
  <si>
    <t>20150913100455AAZqpsK</t>
  </si>
  <si>
    <t xml:space="preserve">
            How do I get out of ITB (For many medical reasons)?
        </t>
  </si>
  <si>
    <t xml:space="preserve"> I found out I have scoliosis, knee problems, and a few other things that I can't say. I by no means want to be discharged from the Marines. But I need to get out of the ITB and POG out without going to medical. I am open 03XX. I can still put in a good days work but my situation will get a lot worse if I have to stay in the infantry. I really don't want to put anybody else in danger because I'm all ****** up. Is it possible to DOR(drop on request) as a 03XX. I will go to medical if I have too but I want to serve my country. My gt is 122 so I'm not dumb or anything. Please let me know if you have any helpful advice thanks and God bless</t>
  </si>
  <si>
    <t>20150913103156AAD8luH</t>
  </si>
  <si>
    <t xml:space="preserve">
            Is it true that the majority of US population do not want free healthcare and are in favour of mass immigration?
        </t>
  </si>
  <si>
    <t xml:space="preserve">
Many developed nations have free healthcare. Canada, Australia, New Zealand, most of the EU. If the United States is a democracy, everything depends on the majority of voters, isn't it?
There is no such thing as free health care? OK, do you pay taxes? Do people in the EU pay taxes? But in the US you do not have universal free healthcare, and in the EU they do. What's the difference? Maybe in military spending?
 To set yourself free from the myth of low taxes vs free healthcare, compare taxes i the US and other develcountries here: 
http://www.bbc.com/news/magazine-26327114 
http://www.theatlantic.com/business/archive/2013/01/how-low-are-us-taxes-compared-to-other-countries/267148/ 
Argentina has lower taxes. Australia has roughly the same level of taxation. Both have universal free healthcare.
 And as for actual reasons for lack of free universal healthcare in the US. This has nothing to do with taxes. Do you know that nearly 1% of US citizens are in prison. The highest percentage in the world. Someone has to pay for it. Also, military spending. A staggering one sixth of the total budget! More than several other top military spenders (Russia, China, etc) combined.</t>
  </si>
  <si>
    <t>20150913105035AAhfqR9</t>
  </si>
  <si>
    <t xml:space="preserve">
            Why liquid hydrogen is used in fuel cells?
        </t>
  </si>
  <si>
    <t>20150913114718AAw7Ujb</t>
  </si>
  <si>
    <t xml:space="preserve">
            Is it easier to go from Ireland to Britain or from France to Britain immigration-wise?
        </t>
  </si>
  <si>
    <t>20150913115908AAiBLcQ</t>
  </si>
  <si>
    <t xml:space="preserve">
            How can i take my mind of gambling?
        </t>
  </si>
  <si>
    <t xml:space="preserve">
and stop the urge to gamble</t>
  </si>
  <si>
    <t>Total</t>
  </si>
  <si>
    <t>Solo Archivadas</t>
  </si>
  <si>
    <t>Solo Web</t>
  </si>
  <si>
    <t>No Respondibles</t>
  </si>
  <si>
    <t>Total x Categoria - VERDE</t>
  </si>
  <si>
    <t>Sumadas las cantidades a Arch y Web</t>
  </si>
  <si>
    <t>Preguntas</t>
  </si>
  <si>
    <t>Probabilidad</t>
  </si>
  <si>
    <t>Respuestas</t>
  </si>
  <si>
    <t>OPINIONES</t>
  </si>
  <si>
    <t>NO RESPONDIBLES</t>
  </si>
  <si>
    <t>PARTICULARES</t>
  </si>
  <si>
    <t>ARCHIVADA</t>
  </si>
  <si>
    <t>WEB</t>
  </si>
  <si>
    <t>COMPLEJA</t>
  </si>
  <si>
    <t>OTROS</t>
  </si>
  <si>
    <t>Estan repetidas en Archivadas y Web</t>
  </si>
  <si>
    <t xml:space="preserve">Total </t>
  </si>
  <si>
    <t>TOTAL PREGUNTAS</t>
  </si>
  <si>
    <t>Entropia por Clase</t>
  </si>
  <si>
    <t>Entropia</t>
  </si>
  <si>
    <t>TOTAL</t>
  </si>
  <si>
    <t>Numero</t>
  </si>
  <si>
    <t>COMPLEJAS</t>
  </si>
  <si>
    <t>arch y web</t>
  </si>
  <si>
    <t>Total Preguntas</t>
  </si>
  <si>
    <t>Archivadas Totales</t>
  </si>
  <si>
    <t>Web Totales</t>
  </si>
  <si>
    <t>Clases</t>
  </si>
  <si>
    <t>Categorias</t>
  </si>
  <si>
    <t>ARCHIVADAS</t>
  </si>
  <si>
    <t>ARCHIVADAS Y WEB</t>
  </si>
  <si>
    <t>CATEGORIA</t>
  </si>
  <si>
    <t>Entropía Gral</t>
  </si>
  <si>
    <t>Entropia por Categoria</t>
  </si>
  <si>
    <t>Numero de Preguntas</t>
  </si>
  <si>
    <t>Nº Seguidores</t>
  </si>
  <si>
    <t>% del Total</t>
  </si>
  <si>
    <t>Razon con el Total</t>
  </si>
  <si>
    <t>Nº Respuestas</t>
  </si>
  <si>
    <t>ID</t>
  </si>
  <si>
    <t>INPUT</t>
  </si>
  <si>
    <t>OUTPUT</t>
  </si>
  <si>
    <t>IGUALES?</t>
  </si>
  <si>
    <t>MATRIZ DE CONFUSION</t>
  </si>
  <si>
    <t>Es y fue Archivada</t>
  </si>
  <si>
    <t>Es y fue Archivadas y Web</t>
  </si>
  <si>
    <t>Es y fue Complejas</t>
  </si>
  <si>
    <t>Es y fue No-respondibles</t>
  </si>
  <si>
    <t>Es y fue Opiniones</t>
  </si>
  <si>
    <t>Es y fue Otros</t>
  </si>
  <si>
    <t>Es y fue Particulares</t>
  </si>
  <si>
    <t>Es y fue Web</t>
  </si>
  <si>
    <t>TP</t>
  </si>
  <si>
    <t>Cantidad</t>
  </si>
  <si>
    <t>FP</t>
  </si>
  <si>
    <t>FN</t>
  </si>
  <si>
    <t>NO Eran y  fueron Archivada</t>
  </si>
  <si>
    <t>Eran y NO fueron Archivada</t>
  </si>
  <si>
    <t>Eran y NO fueron Archivadas y Web</t>
  </si>
  <si>
    <t>Eran y NO fueron Complejas</t>
  </si>
  <si>
    <t>Eran y NO fueron No-respondibles</t>
  </si>
  <si>
    <t>Eran y NO fueron Opiniones</t>
  </si>
  <si>
    <t>Eran y NO fueron Otros</t>
  </si>
  <si>
    <t>Eran y NO fueron Particulares</t>
  </si>
  <si>
    <t>Eran y NO fueron Web</t>
  </si>
  <si>
    <t>NO Eran y  fueron Archivadas y Web</t>
  </si>
  <si>
    <t>NO Eran y  fueron Complejas</t>
  </si>
  <si>
    <t>NO Eran y  fueron No-respondibles</t>
  </si>
  <si>
    <t>NO Eran y  fueron Opiniones</t>
  </si>
  <si>
    <t>NO Eran y  fueron Otros</t>
  </si>
  <si>
    <t>NO Eran y  fueron Particulares</t>
  </si>
  <si>
    <t>NO Eran y  fueron Web</t>
  </si>
  <si>
    <t>True</t>
  </si>
  <si>
    <t>Otras</t>
  </si>
  <si>
    <t>TN</t>
  </si>
  <si>
    <t>NO Eran y  NO fueron Archivada</t>
  </si>
  <si>
    <t>NO Eran y  NO fueron Archivadas y Web</t>
  </si>
  <si>
    <t>NO Eran y  NO fueron Complejas</t>
  </si>
  <si>
    <t>NO Eran y  NO fueron No-respondibles</t>
  </si>
  <si>
    <t>NO Eran y  NO fueron Opiniones</t>
  </si>
  <si>
    <t>NO Eran y  NO fueron Otros</t>
  </si>
  <si>
    <t>NO Eran y  NO fueron Particulares</t>
  </si>
  <si>
    <t>NO Eran y  NO fueron Web</t>
  </si>
  <si>
    <t>Nota: TN será 650 (total) - las demás</t>
  </si>
  <si>
    <t>No-Respondibles</t>
  </si>
  <si>
    <t>Error por Categoria</t>
  </si>
  <si>
    <t>Error</t>
  </si>
  <si>
    <t>Split</t>
  </si>
  <si>
    <t>(PROMEDIO)</t>
  </si>
  <si>
    <t>Resultados del Clasificador</t>
  </si>
  <si>
    <t>Cat por mí</t>
  </si>
  <si>
    <t>Ordenado</t>
  </si>
  <si>
    <t>Donde quedó</t>
  </si>
  <si>
    <t>MRR</t>
  </si>
  <si>
    <t>MRR TOTAL</t>
  </si>
  <si>
    <t xml:space="preserve">Archivada </t>
  </si>
  <si>
    <t>No-respondibles</t>
  </si>
  <si>
    <t>Número</t>
  </si>
  <si>
    <t>S1</t>
  </si>
  <si>
    <t>S2</t>
  </si>
  <si>
    <t>S3</t>
  </si>
  <si>
    <t>S4</t>
  </si>
  <si>
    <t>S5</t>
  </si>
  <si>
    <t>S6</t>
  </si>
  <si>
    <t>S7</t>
  </si>
  <si>
    <t>S8</t>
  </si>
  <si>
    <t>S9</t>
  </si>
  <si>
    <t>S10</t>
  </si>
  <si>
    <t>Split (Subset)</t>
  </si>
  <si>
    <t xml:space="preserve">Error del Clasificador </t>
  </si>
  <si>
    <t>% Error</t>
  </si>
  <si>
    <t>Predicción</t>
  </si>
  <si>
    <t>Fueron "bien" etiquetadas</t>
  </si>
  <si>
    <t>el clasificador y yo etiquetamos igual</t>
  </si>
  <si>
    <t>Correcto</t>
  </si>
  <si>
    <t>Cantidad Error</t>
  </si>
  <si>
    <t>Categoría</t>
  </si>
  <si>
    <t>Total Categoría</t>
  </si>
  <si>
    <t>Accuracy</t>
  </si>
  <si>
    <t>Precision</t>
  </si>
  <si>
    <t>cant palabras</t>
  </si>
  <si>
    <t>Cantidad de Iguales en ese Split</t>
  </si>
  <si>
    <t>Promedio (en cuantas hay)</t>
  </si>
  <si>
    <t>Total de Palabras</t>
  </si>
  <si>
    <t xml:space="preserve">Promedio </t>
  </si>
  <si>
    <t>Etiqueta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</si>
</sst>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4"/>
      <color theme="1"/>
      <name val="Calibri"/>
      <family val="2"/>
      <scheme val="minor"/>
    </font>
    <font>
      <b/>
      <sz val="13"/>
      <color theme="1"/>
      <name val="Calibri"/>
      <family val="2"/>
      <scheme val="minor"/>
    </font>
    <font>
      <sz val="10"/>
      <color rgb="FF222222"/>
      <name val="Arial"/>
      <family val="2"/>
    </font>
    <font>
      <b/>
      <sz val="12"/>
      <color theme="1"/>
      <name val="Calibri"/>
      <family val="2"/>
      <scheme val="minor"/>
    </font>
    <font>
      <b/>
      <sz val="10"/>
      <color rgb="FF222222"/>
      <name val="Arial"/>
      <family val="2"/>
    </font>
    <font>
      <sz val="11"/>
      <color theme="1"/>
      <name val="Arial"/>
      <family val="2"/>
    </font>
    <font>
      <sz val="11"/>
      <color rgb="FF00000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FFFF"/>
        <bgColor indexed="64"/>
      </patternFill>
    </fill>
    <fill>
      <patternFill patternType="solid">
        <fgColor rgb="FFFF0000"/>
        <bgColor indexed="64"/>
      </patternFill>
    </fill>
    <fill>
      <patternFill patternType="solid">
        <fgColor theme="4"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0">
    <xf numFmtId="0" fontId="0" fillId="0" borderId="0" xfId="0"/>
    <xf numFmtId="0" fontId="0" fillId="0" borderId="0" xfId="0" applyAlignment="1">
      <alignment wrapText="1"/>
    </xf>
    <xf numFmtId="0" fontId="0" fillId="0" borderId="10" xfId="0" applyBorder="1"/>
    <xf numFmtId="0" fontId="0" fillId="33" borderId="10" xfId="0" applyFill="1" applyBorder="1"/>
    <xf numFmtId="0" fontId="0" fillId="34" borderId="10" xfId="0" applyFill="1" applyBorder="1"/>
    <xf numFmtId="0" fontId="0" fillId="35" borderId="10" xfId="0" applyFill="1" applyBorder="1"/>
    <xf numFmtId="0" fontId="0" fillId="36" borderId="10" xfId="0" applyFill="1" applyBorder="1"/>
    <xf numFmtId="0" fontId="0" fillId="37" borderId="10" xfId="0" applyFill="1" applyBorder="1"/>
    <xf numFmtId="0" fontId="0" fillId="0" borderId="0" xfId="0" applyAlignment="1"/>
    <xf numFmtId="0" fontId="0" fillId="0" borderId="10" xfId="0" applyBorder="1" applyAlignment="1"/>
    <xf numFmtId="0" fontId="0" fillId="33" borderId="10" xfId="0" applyFill="1" applyBorder="1" applyAlignment="1"/>
    <xf numFmtId="0" fontId="0" fillId="33" borderId="14" xfId="0" applyFill="1" applyBorder="1"/>
    <xf numFmtId="0" fontId="0" fillId="37" borderId="10" xfId="0" applyFill="1" applyBorder="1" applyAlignment="1"/>
    <xf numFmtId="0" fontId="18" fillId="38" borderId="10" xfId="0" applyFont="1" applyFill="1" applyBorder="1"/>
    <xf numFmtId="0" fontId="0" fillId="38" borderId="10" xfId="0" applyFill="1" applyBorder="1"/>
    <xf numFmtId="0" fontId="0" fillId="39" borderId="0" xfId="0" applyFill="1" applyBorder="1"/>
    <xf numFmtId="0" fontId="0" fillId="0" borderId="0" xfId="0" applyBorder="1"/>
    <xf numFmtId="0" fontId="0" fillId="0" borderId="10" xfId="0" applyBorder="1" applyAlignment="1">
      <alignment wrapText="1"/>
    </xf>
    <xf numFmtId="0" fontId="0" fillId="39" borderId="10" xfId="0" applyFill="1" applyBorder="1"/>
    <xf numFmtId="0" fontId="0" fillId="33" borderId="10" xfId="0" applyFill="1" applyBorder="1" applyAlignment="1">
      <alignment wrapText="1"/>
    </xf>
    <xf numFmtId="0" fontId="0" fillId="37" borderId="10" xfId="0" applyFill="1" applyBorder="1" applyAlignment="1">
      <alignment horizontal="center"/>
    </xf>
    <xf numFmtId="0" fontId="0" fillId="33" borderId="10" xfId="0" applyFill="1" applyBorder="1" applyAlignment="1">
      <alignment horizontal="center"/>
    </xf>
    <xf numFmtId="0" fontId="0" fillId="0" borderId="0" xfId="0" applyAlignment="1">
      <alignment horizontal="center"/>
    </xf>
    <xf numFmtId="0" fontId="0" fillId="37" borderId="12" xfId="0" applyFill="1" applyBorder="1" applyAlignment="1">
      <alignment horizontal="center"/>
    </xf>
    <xf numFmtId="0" fontId="0" fillId="0" borderId="12" xfId="0" applyBorder="1"/>
    <xf numFmtId="0" fontId="0" fillId="0" borderId="15" xfId="0" applyBorder="1" applyAlignment="1">
      <alignment horizontal="right" wrapText="1"/>
    </xf>
    <xf numFmtId="0" fontId="0" fillId="40" borderId="10" xfId="0" applyFill="1" applyBorder="1"/>
    <xf numFmtId="0" fontId="0" fillId="37" borderId="12" xfId="0" applyFill="1" applyBorder="1"/>
    <xf numFmtId="0" fontId="0" fillId="36" borderId="14" xfId="0" applyFill="1" applyBorder="1"/>
    <xf numFmtId="2" fontId="0" fillId="0" borderId="0" xfId="0" applyNumberFormat="1" applyAlignment="1">
      <alignment horizontal="center"/>
    </xf>
    <xf numFmtId="0" fontId="0" fillId="33" borderId="10" xfId="0" applyFill="1" applyBorder="1" applyAlignment="1">
      <alignment horizontal="center"/>
    </xf>
    <xf numFmtId="0" fontId="0" fillId="37" borderId="0" xfId="0" applyFill="1"/>
    <xf numFmtId="0" fontId="0" fillId="0" borderId="0" xfId="0" applyNumberFormat="1"/>
    <xf numFmtId="164" fontId="0" fillId="37" borderId="0" xfId="0" applyNumberFormat="1" applyFill="1"/>
    <xf numFmtId="0" fontId="0" fillId="42" borderId="10" xfId="0" applyFill="1" applyBorder="1"/>
    <xf numFmtId="0" fontId="16" fillId="42" borderId="10" xfId="0" applyFont="1" applyFill="1" applyBorder="1"/>
    <xf numFmtId="0" fontId="16" fillId="37" borderId="10" xfId="0" applyFont="1" applyFill="1" applyBorder="1" applyAlignment="1">
      <alignment horizontal="center"/>
    </xf>
    <xf numFmtId="0" fontId="0" fillId="37" borderId="10" xfId="0" applyFill="1" applyBorder="1" applyAlignment="1">
      <alignment horizontal="center"/>
    </xf>
    <xf numFmtId="0" fontId="0" fillId="41" borderId="10" xfId="0" applyFill="1" applyBorder="1" applyAlignment="1">
      <alignment horizontal="center"/>
    </xf>
    <xf numFmtId="0" fontId="21" fillId="43" borderId="10" xfId="0" applyFont="1" applyFill="1" applyBorder="1" applyAlignment="1">
      <alignment horizontal="right" vertical="center" wrapText="1"/>
    </xf>
    <xf numFmtId="0" fontId="21" fillId="43" borderId="10" xfId="0" applyFont="1" applyFill="1" applyBorder="1" applyAlignment="1">
      <alignment horizontal="center" vertical="center" wrapText="1"/>
    </xf>
    <xf numFmtId="0" fontId="23" fillId="33" borderId="10" xfId="0" applyFont="1" applyFill="1" applyBorder="1" applyAlignment="1">
      <alignment horizontal="left" vertical="center" wrapText="1"/>
    </xf>
    <xf numFmtId="0" fontId="21" fillId="44" borderId="10" xfId="0" applyFont="1" applyFill="1" applyBorder="1" applyAlignment="1">
      <alignment horizontal="center" vertical="center" wrapText="1"/>
    </xf>
    <xf numFmtId="0" fontId="21" fillId="44" borderId="10" xfId="0" applyFont="1" applyFill="1" applyBorder="1" applyAlignment="1">
      <alignment horizontal="right" vertical="center" wrapText="1"/>
    </xf>
    <xf numFmtId="2" fontId="0" fillId="0" borderId="0" xfId="0" applyNumberFormat="1"/>
    <xf numFmtId="0" fontId="18" fillId="44" borderId="10" xfId="0" applyFont="1" applyFill="1" applyBorder="1"/>
    <xf numFmtId="0" fontId="0" fillId="44" borderId="10" xfId="0" applyFill="1" applyBorder="1"/>
    <xf numFmtId="0" fontId="0" fillId="0" borderId="0" xfId="0" applyFill="1"/>
    <xf numFmtId="0" fontId="0" fillId="0" borderId="0" xfId="0" applyBorder="1" applyAlignment="1"/>
    <xf numFmtId="0" fontId="0" fillId="33" borderId="12" xfId="0" applyFill="1" applyBorder="1"/>
    <xf numFmtId="0" fontId="0" fillId="41" borderId="16" xfId="0" applyFill="1" applyBorder="1" applyAlignment="1">
      <alignment horizontal="center"/>
    </xf>
    <xf numFmtId="0" fontId="24" fillId="45" borderId="10" xfId="0" applyFont="1" applyFill="1" applyBorder="1" applyAlignment="1">
      <alignment horizontal="center"/>
    </xf>
    <xf numFmtId="0" fontId="24" fillId="0" borderId="10" xfId="0" applyFont="1" applyBorder="1" applyAlignment="1">
      <alignment horizontal="center"/>
    </xf>
    <xf numFmtId="0" fontId="24" fillId="44" borderId="10" xfId="0" applyFont="1" applyFill="1" applyBorder="1" applyAlignment="1">
      <alignment horizontal="center"/>
    </xf>
    <xf numFmtId="0" fontId="24" fillId="33" borderId="10" xfId="0" applyFont="1" applyFill="1" applyBorder="1" applyAlignment="1">
      <alignment horizontal="center"/>
    </xf>
    <xf numFmtId="0" fontId="0" fillId="0" borderId="10" xfId="0" applyBorder="1" applyAlignment="1">
      <alignment horizontal="center" vertical="center" wrapText="1"/>
    </xf>
    <xf numFmtId="0" fontId="0" fillId="37" borderId="10" xfId="0"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0" xfId="0" applyFill="1" applyBorder="1" applyAlignment="1">
      <alignment horizontal="center"/>
    </xf>
    <xf numFmtId="0" fontId="0" fillId="37" borderId="16" xfId="0" applyFill="1" applyBorder="1" applyAlignment="1">
      <alignment horizontal="center"/>
    </xf>
    <xf numFmtId="0" fontId="22" fillId="37" borderId="10" xfId="0" applyFont="1" applyFill="1" applyBorder="1" applyAlignment="1">
      <alignment horizontal="center"/>
    </xf>
    <xf numFmtId="0" fontId="19" fillId="33" borderId="10" xfId="0" applyFont="1" applyFill="1" applyBorder="1" applyAlignment="1">
      <alignment horizontal="center"/>
    </xf>
    <xf numFmtId="0" fontId="0" fillId="0" borderId="10" xfId="0" applyBorder="1" applyAlignment="1">
      <alignment horizontal="center" vertical="center"/>
    </xf>
    <xf numFmtId="0" fontId="18" fillId="37" borderId="10" xfId="0" applyFont="1" applyFill="1" applyBorder="1" applyAlignment="1">
      <alignment horizontal="center"/>
    </xf>
    <xf numFmtId="0" fontId="0" fillId="40" borderId="10" xfId="0" applyFill="1" applyBorder="1" applyAlignment="1">
      <alignment horizontal="center"/>
    </xf>
    <xf numFmtId="0" fontId="20" fillId="33" borderId="10" xfId="0" applyFont="1" applyFill="1" applyBorder="1" applyAlignment="1">
      <alignment horizontal="center"/>
    </xf>
    <xf numFmtId="0" fontId="16" fillId="42" borderId="10" xfId="0" applyFont="1" applyFill="1" applyBorder="1" applyAlignment="1">
      <alignment horizontal="center"/>
    </xf>
    <xf numFmtId="0" fontId="19" fillId="41" borderId="10" xfId="0" applyFont="1" applyFill="1" applyBorder="1" applyAlignment="1">
      <alignment horizontal="center"/>
    </xf>
    <xf numFmtId="0" fontId="0" fillId="41" borderId="10" xfId="0" applyFill="1" applyBorder="1" applyAlignment="1">
      <alignment horizontal="center"/>
    </xf>
    <xf numFmtId="0" fontId="25" fillId="37" borderId="19" xfId="0" applyFont="1" applyFill="1" applyBorder="1" applyAlignment="1">
      <alignment vertical="center"/>
    </xf>
    <xf numFmtId="0" fontId="25" fillId="37" borderId="20" xfId="0" applyFont="1" applyFill="1" applyBorder="1" applyAlignment="1">
      <alignment vertical="center"/>
    </xf>
    <xf numFmtId="0" fontId="25" fillId="0" borderId="17" xfId="0" applyFont="1" applyBorder="1" applyAlignment="1">
      <alignment vertical="center"/>
    </xf>
    <xf numFmtId="0" fontId="25" fillId="0" borderId="18" xfId="0" applyFont="1" applyBorder="1" applyAlignment="1">
      <alignment horizontal="right" vertical="center"/>
    </xf>
    <xf numFmtId="0" fontId="25" fillId="37" borderId="10" xfId="0" applyFont="1" applyFill="1" applyBorder="1" applyAlignment="1">
      <alignment vertical="center"/>
    </xf>
    <xf numFmtId="0" fontId="25" fillId="0" borderId="10" xfId="0" applyFont="1" applyBorder="1" applyAlignment="1">
      <alignment horizontal="justify" vertical="center"/>
    </xf>
    <xf numFmtId="0" fontId="25" fillId="0" borderId="10" xfId="0" applyFont="1" applyBorder="1" applyAlignment="1">
      <alignment horizontal="right" vertic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18</xdr:col>
      <xdr:colOff>28575</xdr:colOff>
      <xdr:row>3</xdr:row>
      <xdr:rowOff>47625</xdr:rowOff>
    </xdr:from>
    <xdr:to>
      <xdr:col>23</xdr:col>
      <xdr:colOff>666750</xdr:colOff>
      <xdr:row>15</xdr:row>
      <xdr:rowOff>161925</xdr:rowOff>
    </xdr:to>
    <xdr:pic>
      <xdr:nvPicPr>
        <xdr:cNvPr id="2" name="Imagen 1" descr="Resultado de imagen para matriz de confusion">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44175" y="619125"/>
          <a:ext cx="4448175"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17</xdr:row>
      <xdr:rowOff>0</xdr:rowOff>
    </xdr:from>
    <xdr:to>
      <xdr:col>20</xdr:col>
      <xdr:colOff>304800</xdr:colOff>
      <xdr:row>18</xdr:row>
      <xdr:rowOff>114300</xdr:rowOff>
    </xdr:to>
    <xdr:sp macro="" textlink="">
      <xdr:nvSpPr>
        <xdr:cNvPr id="1026" name="AutoShape 2" descr="Resultado de imagen para matriz de confusion">
          <a:extLst>
            <a:ext uri="{FF2B5EF4-FFF2-40B4-BE49-F238E27FC236}">
              <a16:creationId xmlns:a16="http://schemas.microsoft.com/office/drawing/2014/main" id="{00000000-0008-0000-0400-000002040000}"/>
            </a:ext>
          </a:extLst>
        </xdr:cNvPr>
        <xdr:cNvSpPr>
          <a:spLocks noChangeAspect="1" noChangeArrowheads="1"/>
        </xdr:cNvSpPr>
      </xdr:nvSpPr>
      <xdr:spPr bwMode="auto">
        <a:xfrm>
          <a:off x="12125325"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17</xdr:row>
      <xdr:rowOff>0</xdr:rowOff>
    </xdr:from>
    <xdr:to>
      <xdr:col>20</xdr:col>
      <xdr:colOff>304800</xdr:colOff>
      <xdr:row>18</xdr:row>
      <xdr:rowOff>114300</xdr:rowOff>
    </xdr:to>
    <xdr:sp macro="" textlink="">
      <xdr:nvSpPr>
        <xdr:cNvPr id="1027" name="AutoShape 3" descr="Resultado de imagen para matriz de confusion">
          <a:extLst>
            <a:ext uri="{FF2B5EF4-FFF2-40B4-BE49-F238E27FC236}">
              <a16:creationId xmlns:a16="http://schemas.microsoft.com/office/drawing/2014/main" id="{00000000-0008-0000-0400-000003040000}"/>
            </a:ext>
          </a:extLst>
        </xdr:cNvPr>
        <xdr:cNvSpPr>
          <a:spLocks noChangeAspect="1" noChangeArrowheads="1"/>
        </xdr:cNvSpPr>
      </xdr:nvSpPr>
      <xdr:spPr bwMode="auto">
        <a:xfrm>
          <a:off x="12125325"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706139</xdr:colOff>
      <xdr:row>15</xdr:row>
      <xdr:rowOff>180974</xdr:rowOff>
    </xdr:from>
    <xdr:to>
      <xdr:col>23</xdr:col>
      <xdr:colOff>600075</xdr:colOff>
      <xdr:row>24</xdr:row>
      <xdr:rowOff>19049</xdr:rowOff>
    </xdr:to>
    <xdr:pic>
      <xdr:nvPicPr>
        <xdr:cNvPr id="5" name="Imagen 4" descr="Resultado de imagen para matriz de confusion">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45464" y="3038474"/>
          <a:ext cx="4465936"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133350</xdr:colOff>
      <xdr:row>1</xdr:row>
      <xdr:rowOff>200025</xdr:rowOff>
    </xdr:from>
    <xdr:to>
      <xdr:col>7</xdr:col>
      <xdr:colOff>685800</xdr:colOff>
      <xdr:row>27</xdr:row>
      <xdr:rowOff>161925</xdr:rowOff>
    </xdr:to>
    <xdr:pic>
      <xdr:nvPicPr>
        <xdr:cNvPr id="2" name="Imagen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57725" y="390525"/>
          <a:ext cx="2076450" cy="496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8"/>
  <sheetViews>
    <sheetView topLeftCell="A166" workbookViewId="0">
      <selection activeCell="E2" sqref="E2:E651"/>
    </sheetView>
  </sheetViews>
  <sheetFormatPr baseColWidth="10" defaultRowHeight="15" x14ac:dyDescent="0.25"/>
  <cols>
    <col min="2" max="2" width="20.125" customWidth="1"/>
    <col min="4" max="4" width="18" customWidth="1"/>
    <col min="10" max="10" width="11.875" bestFit="1" customWidth="1"/>
    <col min="13" max="13" width="11.875" bestFit="1" customWidth="1"/>
  </cols>
  <sheetData>
    <row r="1" spans="1:14" x14ac:dyDescent="0.25">
      <c r="A1" s="8" t="s">
        <v>0</v>
      </c>
      <c r="B1" s="8" t="s">
        <v>1</v>
      </c>
      <c r="C1" s="8" t="s">
        <v>2</v>
      </c>
      <c r="D1" s="8" t="s">
        <v>3</v>
      </c>
      <c r="E1" s="8" t="s">
        <v>4</v>
      </c>
      <c r="F1" s="8" t="s">
        <v>5</v>
      </c>
      <c r="G1" s="8" t="s">
        <v>6</v>
      </c>
      <c r="H1" s="8" t="s">
        <v>7</v>
      </c>
      <c r="I1" s="8" t="s">
        <v>8</v>
      </c>
      <c r="J1" s="8">
        <f>LEN(TRIM(W2))-LEN(SUBSTITUTE(TRIM(W2)," ",""))+LEN(TRIM(X2))-LEN(SUBSTITUTE(TRIM(X2)," ",""))+2</f>
        <v>2</v>
      </c>
    </row>
    <row r="2" spans="1:14" ht="21.75" customHeight="1" x14ac:dyDescent="0.25">
      <c r="A2" s="8" t="s">
        <v>9</v>
      </c>
      <c r="B2" s="8" t="s">
        <v>10</v>
      </c>
      <c r="C2" s="8" t="s">
        <v>11</v>
      </c>
      <c r="D2" s="8" t="s">
        <v>12</v>
      </c>
      <c r="E2" s="8">
        <v>1</v>
      </c>
      <c r="F2" s="8">
        <v>0</v>
      </c>
      <c r="G2" s="8">
        <v>1</v>
      </c>
      <c r="H2" s="8">
        <v>8</v>
      </c>
      <c r="I2" s="8">
        <v>0</v>
      </c>
      <c r="J2" s="8">
        <f>LEN(TRIM(W2))-LEN(SUBSTITUTE(TRIM(W2)," ",""))+LEN(TRIM(X2))-LEN(SUBSTITUTE(TRIM(X2)," ",""))+2</f>
        <v>2</v>
      </c>
      <c r="M2" t="s">
        <v>4</v>
      </c>
      <c r="N2" t="s">
        <v>1788</v>
      </c>
    </row>
    <row r="3" spans="1:14" x14ac:dyDescent="0.25">
      <c r="A3" s="8" t="s">
        <v>14</v>
      </c>
      <c r="B3" s="8" t="s">
        <v>15</v>
      </c>
      <c r="C3" s="8" t="s">
        <v>16</v>
      </c>
      <c r="D3" s="8" t="s">
        <v>12</v>
      </c>
      <c r="E3" s="8">
        <v>2</v>
      </c>
      <c r="F3" s="8">
        <v>7</v>
      </c>
      <c r="G3" s="8">
        <v>7</v>
      </c>
      <c r="H3" s="8">
        <v>4</v>
      </c>
      <c r="I3" s="8">
        <v>0</v>
      </c>
      <c r="J3" s="8"/>
      <c r="M3">
        <v>1</v>
      </c>
      <c r="N3">
        <v>1</v>
      </c>
    </row>
    <row r="4" spans="1:14" x14ac:dyDescent="0.25">
      <c r="A4" s="8" t="s">
        <v>18</v>
      </c>
      <c r="B4" s="8" t="s">
        <v>19</v>
      </c>
      <c r="C4" s="8"/>
      <c r="D4" s="8" t="s">
        <v>20</v>
      </c>
      <c r="E4" s="8">
        <v>7</v>
      </c>
      <c r="F4" s="8">
        <v>0</v>
      </c>
      <c r="G4" s="8">
        <v>0</v>
      </c>
      <c r="H4" s="8">
        <v>8</v>
      </c>
      <c r="I4" s="8">
        <v>0</v>
      </c>
      <c r="J4" s="8"/>
      <c r="M4">
        <v>2</v>
      </c>
      <c r="N4">
        <v>2</v>
      </c>
    </row>
    <row r="5" spans="1:14" x14ac:dyDescent="0.25">
      <c r="A5" s="8" t="s">
        <v>22</v>
      </c>
      <c r="B5" s="8" t="s">
        <v>23</v>
      </c>
      <c r="C5" s="8" t="s">
        <v>24</v>
      </c>
      <c r="D5" s="8" t="s">
        <v>12</v>
      </c>
      <c r="E5" s="8">
        <v>1</v>
      </c>
      <c r="F5" s="8">
        <v>0</v>
      </c>
      <c r="G5" s="8">
        <v>2</v>
      </c>
      <c r="H5" s="8">
        <v>5</v>
      </c>
      <c r="I5" s="8">
        <v>0</v>
      </c>
      <c r="J5" s="8"/>
      <c r="M5">
        <v>3</v>
      </c>
      <c r="N5">
        <v>3</v>
      </c>
    </row>
    <row r="6" spans="1:14" x14ac:dyDescent="0.25">
      <c r="A6" s="8" t="s">
        <v>25</v>
      </c>
      <c r="B6" s="8" t="s">
        <v>26</v>
      </c>
      <c r="C6" s="8" t="s">
        <v>27</v>
      </c>
      <c r="D6" s="8" t="s">
        <v>12</v>
      </c>
      <c r="E6" s="8">
        <v>1</v>
      </c>
      <c r="F6" s="8">
        <v>0</v>
      </c>
      <c r="G6" s="8">
        <v>1</v>
      </c>
      <c r="H6" s="8">
        <v>4</v>
      </c>
      <c r="I6" s="8">
        <v>0</v>
      </c>
      <c r="J6" s="8"/>
      <c r="L6" s="1"/>
      <c r="M6">
        <v>4</v>
      </c>
      <c r="N6">
        <v>4</v>
      </c>
    </row>
    <row r="7" spans="1:14" x14ac:dyDescent="0.25">
      <c r="A7" s="8" t="s">
        <v>28</v>
      </c>
      <c r="B7" s="8" t="s">
        <v>29</v>
      </c>
      <c r="C7" s="8" t="s">
        <v>30</v>
      </c>
      <c r="D7" s="8" t="s">
        <v>12</v>
      </c>
      <c r="E7" s="8">
        <v>1</v>
      </c>
      <c r="F7" s="8">
        <v>0</v>
      </c>
      <c r="G7" s="8">
        <v>1</v>
      </c>
      <c r="H7" s="8">
        <v>4</v>
      </c>
      <c r="I7" s="8">
        <v>0</v>
      </c>
      <c r="J7" s="8"/>
      <c r="L7" s="1"/>
      <c r="M7">
        <v>5</v>
      </c>
      <c r="N7">
        <v>5</v>
      </c>
    </row>
    <row r="8" spans="1:14" x14ac:dyDescent="0.25">
      <c r="A8" s="8" t="s">
        <v>31</v>
      </c>
      <c r="B8" s="8" t="s">
        <v>32</v>
      </c>
      <c r="C8" s="8" t="s">
        <v>33</v>
      </c>
      <c r="D8" s="8" t="s">
        <v>20</v>
      </c>
      <c r="E8" s="8">
        <v>7</v>
      </c>
      <c r="F8" s="8">
        <v>0</v>
      </c>
      <c r="G8" s="8">
        <v>0</v>
      </c>
      <c r="H8" s="8">
        <v>4</v>
      </c>
      <c r="I8" s="8">
        <v>1</v>
      </c>
      <c r="J8" s="8"/>
      <c r="L8" s="1"/>
      <c r="M8">
        <v>6</v>
      </c>
      <c r="N8">
        <v>6</v>
      </c>
    </row>
    <row r="9" spans="1:14" x14ac:dyDescent="0.25">
      <c r="A9" s="8" t="s">
        <v>34</v>
      </c>
      <c r="B9" s="8" t="s">
        <v>35</v>
      </c>
      <c r="C9" s="8" t="s">
        <v>36</v>
      </c>
      <c r="D9" s="8" t="s">
        <v>12</v>
      </c>
      <c r="E9" s="8">
        <v>8</v>
      </c>
      <c r="F9" s="8">
        <v>7</v>
      </c>
      <c r="G9" s="8">
        <v>0</v>
      </c>
      <c r="H9" s="8">
        <v>4</v>
      </c>
      <c r="I9" s="8">
        <v>0</v>
      </c>
      <c r="J9" s="8"/>
      <c r="L9" s="1"/>
      <c r="M9">
        <v>7</v>
      </c>
      <c r="N9">
        <v>7</v>
      </c>
    </row>
    <row r="10" spans="1:14" x14ac:dyDescent="0.25">
      <c r="A10" s="8" t="s">
        <v>38</v>
      </c>
      <c r="B10" s="8" t="s">
        <v>39</v>
      </c>
      <c r="C10" s="8" t="s">
        <v>40</v>
      </c>
      <c r="D10" s="8" t="s">
        <v>12</v>
      </c>
      <c r="E10" s="8">
        <v>2</v>
      </c>
      <c r="F10" s="8">
        <v>1</v>
      </c>
      <c r="G10" s="8">
        <v>3</v>
      </c>
      <c r="H10" s="8">
        <v>4</v>
      </c>
      <c r="I10" s="8">
        <v>1</v>
      </c>
      <c r="J10" s="8"/>
      <c r="L10" s="1"/>
      <c r="M10">
        <v>8</v>
      </c>
      <c r="N10">
        <v>8</v>
      </c>
    </row>
    <row r="11" spans="1:14" x14ac:dyDescent="0.25">
      <c r="A11" s="8" t="s">
        <v>41</v>
      </c>
      <c r="B11" s="8" t="s">
        <v>42</v>
      </c>
      <c r="C11" s="8" t="s">
        <v>43</v>
      </c>
      <c r="D11" s="8" t="s">
        <v>20</v>
      </c>
      <c r="E11" s="8">
        <v>2</v>
      </c>
      <c r="F11" s="8">
        <v>1</v>
      </c>
      <c r="G11" s="8">
        <v>3</v>
      </c>
      <c r="H11" s="8">
        <v>9</v>
      </c>
      <c r="I11" s="8">
        <v>0</v>
      </c>
      <c r="J11" s="8"/>
      <c r="L11" s="1"/>
      <c r="M11" s="1"/>
    </row>
    <row r="12" spans="1:14" x14ac:dyDescent="0.25">
      <c r="A12" s="8" t="s">
        <v>44</v>
      </c>
      <c r="B12" s="8" t="s">
        <v>45</v>
      </c>
      <c r="C12" s="8" t="s">
        <v>46</v>
      </c>
      <c r="D12" s="8" t="s">
        <v>12</v>
      </c>
      <c r="E12" s="8">
        <v>5</v>
      </c>
      <c r="F12" s="8">
        <v>0</v>
      </c>
      <c r="G12" s="8">
        <v>0</v>
      </c>
      <c r="H12" s="8">
        <v>5</v>
      </c>
      <c r="I12" s="8">
        <v>0</v>
      </c>
      <c r="J12" s="8"/>
      <c r="L12" s="1"/>
    </row>
    <row r="13" spans="1:14" x14ac:dyDescent="0.25">
      <c r="A13" s="8" t="s">
        <v>48</v>
      </c>
      <c r="B13" s="8" t="s">
        <v>49</v>
      </c>
      <c r="C13" s="8" t="s">
        <v>50</v>
      </c>
      <c r="D13" s="8" t="s">
        <v>12</v>
      </c>
      <c r="E13" s="8">
        <v>1</v>
      </c>
      <c r="F13" s="8">
        <v>0</v>
      </c>
      <c r="G13" s="8">
        <v>1</v>
      </c>
      <c r="H13" s="8">
        <v>4</v>
      </c>
      <c r="I13" s="8">
        <v>0</v>
      </c>
      <c r="J13" s="8"/>
      <c r="L13" s="1"/>
    </row>
    <row r="14" spans="1:14" x14ac:dyDescent="0.25">
      <c r="A14" s="8" t="s">
        <v>51</v>
      </c>
      <c r="B14" s="8" t="s">
        <v>52</v>
      </c>
      <c r="C14" s="8" t="s">
        <v>53</v>
      </c>
      <c r="D14" s="8" t="s">
        <v>12</v>
      </c>
      <c r="E14" s="8">
        <v>2</v>
      </c>
      <c r="F14" s="8">
        <v>5</v>
      </c>
      <c r="G14" s="8">
        <v>7</v>
      </c>
      <c r="H14" s="8">
        <v>5</v>
      </c>
      <c r="I14" s="8">
        <v>0</v>
      </c>
      <c r="J14" s="8"/>
      <c r="L14" s="1"/>
    </row>
    <row r="15" spans="1:14" x14ac:dyDescent="0.25">
      <c r="A15" s="8" t="s">
        <v>54</v>
      </c>
      <c r="B15" s="8" t="s">
        <v>55</v>
      </c>
      <c r="C15" s="8"/>
      <c r="D15" s="8" t="s">
        <v>20</v>
      </c>
      <c r="E15" s="8">
        <v>2</v>
      </c>
      <c r="F15" s="8">
        <v>1</v>
      </c>
      <c r="G15" s="8">
        <v>1</v>
      </c>
      <c r="H15" s="8">
        <v>7</v>
      </c>
      <c r="I15" s="8">
        <v>0</v>
      </c>
      <c r="J15" s="8"/>
      <c r="L15" s="1"/>
    </row>
    <row r="16" spans="1:14" x14ac:dyDescent="0.25">
      <c r="A16" s="8" t="s">
        <v>56</v>
      </c>
      <c r="B16" s="8" t="s">
        <v>57</v>
      </c>
      <c r="C16" s="8" t="s">
        <v>58</v>
      </c>
      <c r="D16" s="8" t="s">
        <v>12</v>
      </c>
      <c r="E16" s="8">
        <v>2</v>
      </c>
      <c r="F16" s="8">
        <v>2</v>
      </c>
      <c r="G16" s="8">
        <v>4</v>
      </c>
      <c r="H16" s="8">
        <v>10</v>
      </c>
      <c r="I16" s="8">
        <v>0</v>
      </c>
      <c r="J16" s="8"/>
      <c r="L16" s="1"/>
    </row>
    <row r="17" spans="1:13" x14ac:dyDescent="0.25">
      <c r="A17" s="8" t="s">
        <v>59</v>
      </c>
      <c r="B17" s="8" t="s">
        <v>60</v>
      </c>
      <c r="C17" s="8"/>
      <c r="D17" s="8" t="s">
        <v>20</v>
      </c>
      <c r="E17" s="8">
        <v>5</v>
      </c>
      <c r="F17" s="8">
        <v>0</v>
      </c>
      <c r="G17" s="8">
        <v>0</v>
      </c>
      <c r="H17" s="8">
        <v>5</v>
      </c>
      <c r="I17" s="8">
        <v>0</v>
      </c>
      <c r="J17" s="8"/>
      <c r="L17" s="1"/>
    </row>
    <row r="18" spans="1:13" x14ac:dyDescent="0.25">
      <c r="A18" s="8" t="s">
        <v>61</v>
      </c>
      <c r="B18" s="8" t="s">
        <v>62</v>
      </c>
      <c r="C18" s="8" t="s">
        <v>63</v>
      </c>
      <c r="D18" s="8" t="s">
        <v>12</v>
      </c>
      <c r="E18" s="8">
        <v>1</v>
      </c>
      <c r="F18" s="8">
        <v>1</v>
      </c>
      <c r="G18" s="8">
        <v>0</v>
      </c>
      <c r="H18" s="8">
        <v>4</v>
      </c>
      <c r="I18" s="8">
        <v>0</v>
      </c>
      <c r="J18" s="8"/>
      <c r="L18" s="1"/>
      <c r="M18" s="1"/>
    </row>
    <row r="19" spans="1:13" x14ac:dyDescent="0.25">
      <c r="A19" s="8" t="s">
        <v>64</v>
      </c>
      <c r="B19" s="8" t="s">
        <v>65</v>
      </c>
      <c r="C19" s="8" t="s">
        <v>66</v>
      </c>
      <c r="D19" s="8" t="s">
        <v>12</v>
      </c>
      <c r="E19" s="8">
        <v>2</v>
      </c>
      <c r="F19" s="8">
        <v>5</v>
      </c>
      <c r="G19" s="8">
        <v>5</v>
      </c>
      <c r="H19" s="8">
        <v>6</v>
      </c>
      <c r="I19" s="8">
        <v>0</v>
      </c>
      <c r="J19" s="8"/>
      <c r="L19" s="1"/>
    </row>
    <row r="20" spans="1:13" x14ac:dyDescent="0.25">
      <c r="A20" s="8" t="s">
        <v>67</v>
      </c>
      <c r="B20" s="8" t="s">
        <v>68</v>
      </c>
      <c r="C20" s="8" t="s">
        <v>69</v>
      </c>
      <c r="D20" s="8" t="s">
        <v>12</v>
      </c>
      <c r="E20" s="8">
        <v>2</v>
      </c>
      <c r="F20" s="8">
        <v>3</v>
      </c>
      <c r="G20" s="8">
        <v>2</v>
      </c>
      <c r="H20" s="8">
        <v>5</v>
      </c>
      <c r="I20" s="8">
        <v>0</v>
      </c>
      <c r="J20" s="8"/>
      <c r="L20" s="1"/>
    </row>
    <row r="21" spans="1:13" x14ac:dyDescent="0.25">
      <c r="A21" s="8" t="s">
        <v>70</v>
      </c>
      <c r="B21" s="8" t="s">
        <v>71</v>
      </c>
      <c r="C21" s="8"/>
      <c r="D21" s="8" t="s">
        <v>72</v>
      </c>
      <c r="E21" s="8">
        <v>5</v>
      </c>
      <c r="F21" s="8">
        <v>0</v>
      </c>
      <c r="G21" s="8">
        <v>0</v>
      </c>
      <c r="H21" s="8">
        <v>5</v>
      </c>
      <c r="I21" s="8">
        <v>0</v>
      </c>
      <c r="J21" s="8"/>
      <c r="L21" s="1"/>
    </row>
    <row r="22" spans="1:13" x14ac:dyDescent="0.25">
      <c r="A22" s="8" t="s">
        <v>73</v>
      </c>
      <c r="B22" s="8" t="s">
        <v>74</v>
      </c>
      <c r="C22" s="8" t="s">
        <v>75</v>
      </c>
      <c r="D22" s="8" t="s">
        <v>72</v>
      </c>
      <c r="E22" s="8">
        <v>5</v>
      </c>
      <c r="F22" s="8">
        <v>0</v>
      </c>
      <c r="G22" s="8">
        <v>0</v>
      </c>
      <c r="H22" s="8">
        <v>5</v>
      </c>
      <c r="I22" s="8">
        <v>0</v>
      </c>
      <c r="J22" s="8"/>
      <c r="L22" s="1"/>
    </row>
    <row r="23" spans="1:13" x14ac:dyDescent="0.25">
      <c r="A23" s="8" t="s">
        <v>76</v>
      </c>
      <c r="B23" s="8" t="s">
        <v>77</v>
      </c>
      <c r="C23" s="8"/>
      <c r="D23" s="8" t="s">
        <v>12</v>
      </c>
      <c r="E23" s="8">
        <v>2</v>
      </c>
      <c r="F23" s="8">
        <v>1</v>
      </c>
      <c r="G23" s="8">
        <v>1</v>
      </c>
      <c r="H23" s="8">
        <v>4</v>
      </c>
      <c r="I23" s="8">
        <v>0</v>
      </c>
      <c r="J23" s="8"/>
      <c r="L23" s="1"/>
      <c r="M23" s="1"/>
    </row>
    <row r="24" spans="1:13" x14ac:dyDescent="0.25">
      <c r="A24" s="8" t="s">
        <v>78</v>
      </c>
      <c r="B24" s="8" t="s">
        <v>79</v>
      </c>
      <c r="C24" s="8" t="s">
        <v>80</v>
      </c>
      <c r="D24" s="8" t="s">
        <v>72</v>
      </c>
      <c r="E24" s="8">
        <v>5</v>
      </c>
      <c r="F24" s="8">
        <v>0</v>
      </c>
      <c r="G24" s="8">
        <v>0</v>
      </c>
      <c r="H24" s="8">
        <v>5</v>
      </c>
      <c r="I24" s="8">
        <v>0</v>
      </c>
      <c r="J24" s="8"/>
      <c r="L24" s="1"/>
      <c r="M24" s="1"/>
    </row>
    <row r="25" spans="1:13" x14ac:dyDescent="0.25">
      <c r="A25" s="8" t="s">
        <v>81</v>
      </c>
      <c r="B25" s="8" t="s">
        <v>82</v>
      </c>
      <c r="C25" s="8" t="s">
        <v>83</v>
      </c>
      <c r="D25" s="8" t="s">
        <v>12</v>
      </c>
      <c r="E25" s="8">
        <v>6</v>
      </c>
      <c r="F25" s="8">
        <v>0</v>
      </c>
      <c r="G25" s="8">
        <v>0</v>
      </c>
      <c r="H25" s="8">
        <v>5</v>
      </c>
      <c r="I25" s="8">
        <v>0</v>
      </c>
      <c r="J25" s="8"/>
      <c r="L25" s="1"/>
    </row>
    <row r="26" spans="1:13" x14ac:dyDescent="0.25">
      <c r="A26" s="8" t="s">
        <v>85</v>
      </c>
      <c r="B26" s="8" t="s">
        <v>86</v>
      </c>
      <c r="C26" s="8"/>
      <c r="D26" s="8" t="s">
        <v>20</v>
      </c>
      <c r="E26" s="8">
        <v>2</v>
      </c>
      <c r="F26" s="8">
        <v>10</v>
      </c>
      <c r="G26" s="8">
        <v>10</v>
      </c>
      <c r="H26" s="8">
        <v>7</v>
      </c>
      <c r="I26" s="8">
        <v>0</v>
      </c>
      <c r="J26" s="8"/>
      <c r="L26" s="1"/>
    </row>
    <row r="27" spans="1:13" x14ac:dyDescent="0.25">
      <c r="A27" s="8" t="s">
        <v>87</v>
      </c>
      <c r="B27" s="8" t="s">
        <v>88</v>
      </c>
      <c r="C27" s="8" t="s">
        <v>89</v>
      </c>
      <c r="D27" s="8" t="s">
        <v>12</v>
      </c>
      <c r="E27" s="8">
        <v>2</v>
      </c>
      <c r="F27" s="8">
        <v>5</v>
      </c>
      <c r="G27" s="8">
        <v>10</v>
      </c>
      <c r="H27" s="8">
        <v>4</v>
      </c>
      <c r="I27" s="8">
        <v>0</v>
      </c>
      <c r="J27" s="8"/>
      <c r="L27" s="1"/>
    </row>
    <row r="28" spans="1:13" x14ac:dyDescent="0.25">
      <c r="A28" s="8" t="s">
        <v>90</v>
      </c>
      <c r="B28" s="8" t="s">
        <v>91</v>
      </c>
      <c r="C28" s="8" t="s">
        <v>92</v>
      </c>
      <c r="D28" s="8" t="s">
        <v>72</v>
      </c>
      <c r="E28" s="8">
        <v>7</v>
      </c>
      <c r="F28" s="8">
        <v>0</v>
      </c>
      <c r="G28" s="8">
        <v>0</v>
      </c>
      <c r="H28" s="8">
        <v>4</v>
      </c>
      <c r="I28" s="8">
        <v>0</v>
      </c>
      <c r="J28" s="8"/>
      <c r="L28" s="1"/>
    </row>
    <row r="29" spans="1:13" x14ac:dyDescent="0.25">
      <c r="A29" s="8" t="s">
        <v>93</v>
      </c>
      <c r="B29" s="8" t="s">
        <v>94</v>
      </c>
      <c r="C29" s="8" t="s">
        <v>95</v>
      </c>
      <c r="D29" s="8" t="s">
        <v>12</v>
      </c>
      <c r="E29" s="8">
        <v>1</v>
      </c>
      <c r="F29" s="8">
        <v>0</v>
      </c>
      <c r="G29" s="8">
        <v>8</v>
      </c>
      <c r="H29" s="8">
        <v>3</v>
      </c>
      <c r="I29" s="8">
        <v>0</v>
      </c>
      <c r="J29" s="8"/>
      <c r="L29" s="1"/>
      <c r="M29" s="1"/>
    </row>
    <row r="30" spans="1:13" x14ac:dyDescent="0.25">
      <c r="A30" s="8" t="s">
        <v>96</v>
      </c>
      <c r="B30" s="8" t="s">
        <v>97</v>
      </c>
      <c r="C30" s="8" t="s">
        <v>98</v>
      </c>
      <c r="D30" s="8" t="s">
        <v>20</v>
      </c>
      <c r="E30" s="8">
        <v>8</v>
      </c>
      <c r="F30" s="8">
        <v>4</v>
      </c>
      <c r="G30" s="8">
        <v>0</v>
      </c>
      <c r="H30" s="8">
        <v>5</v>
      </c>
      <c r="I30" s="8">
        <v>0</v>
      </c>
      <c r="J30" s="8"/>
      <c r="L30" s="1"/>
    </row>
    <row r="31" spans="1:13" x14ac:dyDescent="0.25">
      <c r="A31" s="8" t="s">
        <v>99</v>
      </c>
      <c r="B31" s="8" t="s">
        <v>100</v>
      </c>
      <c r="C31" s="8" t="s">
        <v>101</v>
      </c>
      <c r="D31" s="8" t="s">
        <v>12</v>
      </c>
      <c r="E31" s="8">
        <v>5</v>
      </c>
      <c r="F31" s="8">
        <v>0</v>
      </c>
      <c r="G31" s="8">
        <v>0</v>
      </c>
      <c r="H31" s="8">
        <v>5</v>
      </c>
      <c r="I31" s="8">
        <v>0</v>
      </c>
      <c r="J31" s="8"/>
      <c r="L31" s="1"/>
    </row>
    <row r="32" spans="1:13" x14ac:dyDescent="0.25">
      <c r="A32" s="8" t="s">
        <v>102</v>
      </c>
      <c r="B32" s="8" t="s">
        <v>103</v>
      </c>
      <c r="C32" s="8" t="s">
        <v>104</v>
      </c>
      <c r="D32" s="8" t="s">
        <v>12</v>
      </c>
      <c r="E32" s="8">
        <v>7</v>
      </c>
      <c r="F32" s="8">
        <v>0</v>
      </c>
      <c r="G32" s="8">
        <v>0</v>
      </c>
      <c r="H32" s="8">
        <v>5</v>
      </c>
      <c r="I32" s="8">
        <v>0</v>
      </c>
      <c r="J32" s="8"/>
      <c r="L32" s="1"/>
      <c r="M32" s="1"/>
    </row>
    <row r="33" spans="1:13" x14ac:dyDescent="0.25">
      <c r="A33" s="8" t="s">
        <v>105</v>
      </c>
      <c r="B33" s="8" t="s">
        <v>106</v>
      </c>
      <c r="C33" s="8" t="s">
        <v>107</v>
      </c>
      <c r="D33" s="8" t="s">
        <v>12</v>
      </c>
      <c r="E33" s="8">
        <v>2</v>
      </c>
      <c r="F33" s="8">
        <v>4</v>
      </c>
      <c r="G33" s="8">
        <v>4</v>
      </c>
      <c r="H33" s="8">
        <v>8</v>
      </c>
      <c r="I33" s="8">
        <v>1</v>
      </c>
      <c r="J33" s="8"/>
      <c r="L33" s="1"/>
    </row>
    <row r="34" spans="1:13" x14ac:dyDescent="0.25">
      <c r="A34" s="8" t="s">
        <v>108</v>
      </c>
      <c r="B34" s="8" t="s">
        <v>109</v>
      </c>
      <c r="C34" s="8"/>
      <c r="D34" s="8" t="s">
        <v>12</v>
      </c>
      <c r="E34" s="8">
        <v>2</v>
      </c>
      <c r="F34" s="8">
        <v>3</v>
      </c>
      <c r="G34" s="8">
        <v>1</v>
      </c>
      <c r="H34" s="8">
        <v>6</v>
      </c>
      <c r="I34" s="8">
        <v>0</v>
      </c>
      <c r="J34" s="8"/>
      <c r="L34" s="1"/>
    </row>
    <row r="35" spans="1:13" x14ac:dyDescent="0.25">
      <c r="A35" s="8" t="s">
        <v>110</v>
      </c>
      <c r="B35" s="8" t="s">
        <v>111</v>
      </c>
      <c r="C35" s="8" t="s">
        <v>112</v>
      </c>
      <c r="D35" s="8" t="s">
        <v>20</v>
      </c>
      <c r="E35" s="8">
        <v>1</v>
      </c>
      <c r="F35" s="8">
        <v>0</v>
      </c>
      <c r="G35" s="8">
        <v>1</v>
      </c>
      <c r="H35" s="8">
        <v>4</v>
      </c>
      <c r="I35" s="8">
        <v>1</v>
      </c>
      <c r="J35" s="8"/>
      <c r="L35" s="1"/>
    </row>
    <row r="36" spans="1:13" x14ac:dyDescent="0.25">
      <c r="A36" s="8" t="s">
        <v>113</v>
      </c>
      <c r="B36" s="8" t="s">
        <v>114</v>
      </c>
      <c r="C36" s="8"/>
      <c r="D36" s="8" t="s">
        <v>12</v>
      </c>
      <c r="E36" s="8">
        <v>8</v>
      </c>
      <c r="F36" s="8">
        <v>3</v>
      </c>
      <c r="G36" s="8">
        <v>0</v>
      </c>
      <c r="H36" s="8">
        <v>6</v>
      </c>
      <c r="I36" s="8">
        <v>0</v>
      </c>
      <c r="J36" s="8"/>
      <c r="L36" s="1"/>
    </row>
    <row r="37" spans="1:13" x14ac:dyDescent="0.25">
      <c r="A37" s="8" t="s">
        <v>115</v>
      </c>
      <c r="B37" s="8" t="s">
        <v>116</v>
      </c>
      <c r="C37" s="8" t="s">
        <v>117</v>
      </c>
      <c r="D37" s="8" t="s">
        <v>12</v>
      </c>
      <c r="E37" s="8">
        <v>5</v>
      </c>
      <c r="F37" s="8">
        <v>0</v>
      </c>
      <c r="G37" s="8">
        <v>0</v>
      </c>
      <c r="H37" s="8">
        <v>4</v>
      </c>
      <c r="I37" s="8">
        <v>0</v>
      </c>
      <c r="J37" s="8"/>
      <c r="L37" s="1"/>
    </row>
    <row r="38" spans="1:13" x14ac:dyDescent="0.25">
      <c r="A38" s="8" t="s">
        <v>118</v>
      </c>
      <c r="B38" s="8" t="s">
        <v>119</v>
      </c>
      <c r="C38" s="8" t="s">
        <v>120</v>
      </c>
      <c r="D38" s="8" t="s">
        <v>12</v>
      </c>
      <c r="E38" s="8">
        <v>2</v>
      </c>
      <c r="F38" s="8">
        <v>7</v>
      </c>
      <c r="G38" s="8">
        <v>4</v>
      </c>
      <c r="H38" s="8">
        <v>5</v>
      </c>
      <c r="I38" s="8">
        <v>0</v>
      </c>
      <c r="J38" s="8"/>
      <c r="L38" s="1"/>
    </row>
    <row r="39" spans="1:13" x14ac:dyDescent="0.25">
      <c r="A39" s="8" t="s">
        <v>121</v>
      </c>
      <c r="B39" s="8" t="s">
        <v>122</v>
      </c>
      <c r="C39" s="8" t="s">
        <v>123</v>
      </c>
      <c r="D39" s="8" t="s">
        <v>20</v>
      </c>
      <c r="E39" s="8">
        <v>6</v>
      </c>
      <c r="F39" s="8">
        <v>0</v>
      </c>
      <c r="G39" s="8">
        <v>0</v>
      </c>
      <c r="H39" s="8">
        <v>5</v>
      </c>
      <c r="I39" s="8">
        <v>0</v>
      </c>
      <c r="J39" s="8"/>
      <c r="L39" s="1"/>
    </row>
    <row r="40" spans="1:13" x14ac:dyDescent="0.25">
      <c r="A40" s="8" t="s">
        <v>124</v>
      </c>
      <c r="B40" s="8" t="s">
        <v>125</v>
      </c>
      <c r="C40" s="8" t="s">
        <v>126</v>
      </c>
      <c r="D40" s="8" t="s">
        <v>127</v>
      </c>
      <c r="E40" s="8">
        <v>6</v>
      </c>
      <c r="F40" s="8">
        <v>0</v>
      </c>
      <c r="G40" s="8">
        <v>0</v>
      </c>
      <c r="H40" s="8">
        <v>4</v>
      </c>
      <c r="I40" s="8">
        <v>0</v>
      </c>
      <c r="J40" s="8"/>
      <c r="L40" s="1"/>
    </row>
    <row r="41" spans="1:13" x14ac:dyDescent="0.25">
      <c r="A41" s="8" t="s">
        <v>128</v>
      </c>
      <c r="B41" s="8" t="s">
        <v>129</v>
      </c>
      <c r="C41" s="8" t="s">
        <v>130</v>
      </c>
      <c r="D41" s="8" t="s">
        <v>12</v>
      </c>
      <c r="E41" s="8">
        <v>5</v>
      </c>
      <c r="F41" s="8">
        <v>0</v>
      </c>
      <c r="G41" s="8">
        <v>0</v>
      </c>
      <c r="H41" s="8">
        <v>6</v>
      </c>
      <c r="I41" s="8">
        <v>0</v>
      </c>
      <c r="J41" s="8"/>
      <c r="L41" s="1"/>
    </row>
    <row r="42" spans="1:13" x14ac:dyDescent="0.25">
      <c r="A42" s="8" t="s">
        <v>131</v>
      </c>
      <c r="B42" s="8" t="s">
        <v>132</v>
      </c>
      <c r="C42" s="8" t="s">
        <v>133</v>
      </c>
      <c r="D42" s="8" t="s">
        <v>12</v>
      </c>
      <c r="E42" s="8">
        <v>2</v>
      </c>
      <c r="F42" s="8">
        <v>3</v>
      </c>
      <c r="G42" s="8">
        <v>1</v>
      </c>
      <c r="H42" s="8">
        <v>4</v>
      </c>
      <c r="I42" s="8">
        <v>0</v>
      </c>
      <c r="J42" s="8"/>
      <c r="L42" s="1"/>
    </row>
    <row r="43" spans="1:13" x14ac:dyDescent="0.25">
      <c r="A43" s="8" t="s">
        <v>134</v>
      </c>
      <c r="B43" s="8" t="s">
        <v>135</v>
      </c>
      <c r="C43" s="8" t="s">
        <v>136</v>
      </c>
      <c r="D43" s="8" t="s">
        <v>20</v>
      </c>
      <c r="E43" s="8">
        <v>4</v>
      </c>
      <c r="F43" s="8">
        <v>0</v>
      </c>
      <c r="G43" s="8">
        <v>0</v>
      </c>
      <c r="H43" s="8">
        <v>19</v>
      </c>
      <c r="I43" s="8">
        <v>0</v>
      </c>
      <c r="J43" s="8"/>
      <c r="L43" s="1"/>
    </row>
    <row r="44" spans="1:13" x14ac:dyDescent="0.25">
      <c r="A44" s="8" t="s">
        <v>137</v>
      </c>
      <c r="B44" s="8" t="s">
        <v>138</v>
      </c>
      <c r="C44" s="8" t="s">
        <v>139</v>
      </c>
      <c r="D44" s="8" t="s">
        <v>12</v>
      </c>
      <c r="E44" s="8">
        <v>2</v>
      </c>
      <c r="F44" s="8">
        <v>1</v>
      </c>
      <c r="G44" s="8">
        <v>1</v>
      </c>
      <c r="H44" s="8">
        <v>6</v>
      </c>
      <c r="I44" s="8">
        <v>0</v>
      </c>
      <c r="J44" s="8"/>
      <c r="L44" s="1"/>
    </row>
    <row r="45" spans="1:13" x14ac:dyDescent="0.25">
      <c r="A45" s="8" t="s">
        <v>140</v>
      </c>
      <c r="B45" s="8" t="s">
        <v>141</v>
      </c>
      <c r="C45" s="8"/>
      <c r="D45" s="8" t="s">
        <v>12</v>
      </c>
      <c r="E45" s="8">
        <v>1</v>
      </c>
      <c r="F45" s="8">
        <v>0</v>
      </c>
      <c r="G45" s="8">
        <v>1</v>
      </c>
      <c r="H45" s="8">
        <v>5</v>
      </c>
      <c r="I45" s="8">
        <v>0</v>
      </c>
      <c r="J45" s="8"/>
      <c r="L45" s="1"/>
      <c r="M45" s="1"/>
    </row>
    <row r="46" spans="1:13" x14ac:dyDescent="0.25">
      <c r="A46" s="8" t="s">
        <v>142</v>
      </c>
      <c r="B46" s="8" t="s">
        <v>143</v>
      </c>
      <c r="C46" s="8"/>
      <c r="D46" s="8" t="s">
        <v>12</v>
      </c>
      <c r="E46" s="8">
        <v>1</v>
      </c>
      <c r="F46" s="8">
        <v>0</v>
      </c>
      <c r="G46" s="8">
        <v>1</v>
      </c>
      <c r="H46" s="8">
        <v>4</v>
      </c>
      <c r="I46" s="8">
        <v>0</v>
      </c>
      <c r="J46" s="8"/>
      <c r="L46" s="1"/>
    </row>
    <row r="47" spans="1:13" x14ac:dyDescent="0.25">
      <c r="A47" s="8" t="s">
        <v>144</v>
      </c>
      <c r="B47" s="8" t="s">
        <v>145</v>
      </c>
      <c r="C47" s="8" t="s">
        <v>146</v>
      </c>
      <c r="D47" s="8" t="s">
        <v>20</v>
      </c>
      <c r="E47" s="8">
        <v>2</v>
      </c>
      <c r="F47" s="8">
        <v>2</v>
      </c>
      <c r="G47" s="8">
        <v>1</v>
      </c>
      <c r="H47" s="8">
        <v>4</v>
      </c>
      <c r="I47" s="8">
        <v>0</v>
      </c>
      <c r="J47" s="8"/>
      <c r="L47" s="1"/>
    </row>
    <row r="48" spans="1:13" x14ac:dyDescent="0.25">
      <c r="A48" s="8" t="s">
        <v>147</v>
      </c>
      <c r="B48" s="8" t="s">
        <v>148</v>
      </c>
      <c r="C48" s="8" t="s">
        <v>149</v>
      </c>
      <c r="D48" s="8" t="s">
        <v>12</v>
      </c>
      <c r="E48" s="8">
        <v>8</v>
      </c>
      <c r="F48" s="8">
        <v>6</v>
      </c>
      <c r="G48" s="8">
        <v>0</v>
      </c>
      <c r="H48" s="8">
        <v>8</v>
      </c>
      <c r="I48" s="8">
        <v>0</v>
      </c>
      <c r="J48" s="8"/>
      <c r="L48" s="1"/>
    </row>
    <row r="49" spans="1:13" x14ac:dyDescent="0.25">
      <c r="A49" s="8" t="s">
        <v>150</v>
      </c>
      <c r="B49" s="8" t="s">
        <v>151</v>
      </c>
      <c r="C49" s="8"/>
      <c r="D49" s="8" t="s">
        <v>12</v>
      </c>
      <c r="E49" s="8">
        <v>5</v>
      </c>
      <c r="F49" s="8">
        <v>0</v>
      </c>
      <c r="G49" s="8">
        <v>0</v>
      </c>
      <c r="H49" s="8">
        <v>6</v>
      </c>
      <c r="I49" s="8">
        <v>0</v>
      </c>
      <c r="J49" s="8"/>
      <c r="L49" s="1"/>
    </row>
    <row r="50" spans="1:13" x14ac:dyDescent="0.25">
      <c r="A50" s="8" t="s">
        <v>152</v>
      </c>
      <c r="B50" s="8" t="s">
        <v>153</v>
      </c>
      <c r="C50" s="8"/>
      <c r="D50" s="8" t="s">
        <v>12</v>
      </c>
      <c r="E50" s="8">
        <v>7</v>
      </c>
      <c r="F50" s="8">
        <v>0</v>
      </c>
      <c r="G50" s="8">
        <v>0</v>
      </c>
      <c r="H50" s="8">
        <v>5</v>
      </c>
      <c r="I50" s="8">
        <v>0</v>
      </c>
      <c r="J50" s="8"/>
      <c r="L50" s="1"/>
    </row>
    <row r="51" spans="1:13" x14ac:dyDescent="0.25">
      <c r="A51" s="8" t="s">
        <v>154</v>
      </c>
      <c r="B51" s="8" t="s">
        <v>155</v>
      </c>
      <c r="C51" s="8" t="s">
        <v>156</v>
      </c>
      <c r="D51" s="8" t="s">
        <v>12</v>
      </c>
      <c r="E51" s="8">
        <v>2</v>
      </c>
      <c r="F51" s="8">
        <v>8</v>
      </c>
      <c r="G51" s="8">
        <v>9</v>
      </c>
      <c r="H51" s="8">
        <v>6</v>
      </c>
      <c r="I51" s="8">
        <v>0</v>
      </c>
      <c r="J51" s="8"/>
      <c r="L51" s="1"/>
    </row>
    <row r="52" spans="1:13" x14ac:dyDescent="0.25">
      <c r="A52" s="8" t="s">
        <v>157</v>
      </c>
      <c r="B52" s="8" t="s">
        <v>158</v>
      </c>
      <c r="C52" s="8" t="s">
        <v>159</v>
      </c>
      <c r="D52" s="8" t="s">
        <v>20</v>
      </c>
      <c r="E52" s="8">
        <v>1</v>
      </c>
      <c r="F52" s="8">
        <v>0</v>
      </c>
      <c r="G52" s="8">
        <v>1</v>
      </c>
      <c r="H52" s="8">
        <v>4</v>
      </c>
      <c r="I52" s="8">
        <v>2</v>
      </c>
      <c r="J52" s="8"/>
      <c r="L52" s="1"/>
    </row>
    <row r="53" spans="1:13" x14ac:dyDescent="0.25">
      <c r="A53" s="8" t="s">
        <v>160</v>
      </c>
      <c r="B53" s="8" t="s">
        <v>161</v>
      </c>
      <c r="C53" s="8" t="s">
        <v>162</v>
      </c>
      <c r="D53" s="8" t="s">
        <v>20</v>
      </c>
      <c r="E53" s="8">
        <v>5</v>
      </c>
      <c r="F53" s="8">
        <v>0</v>
      </c>
      <c r="G53" s="8">
        <v>0</v>
      </c>
      <c r="H53" s="8">
        <v>4</v>
      </c>
      <c r="I53" s="8">
        <v>1</v>
      </c>
      <c r="J53" s="8"/>
      <c r="L53" s="1"/>
    </row>
    <row r="54" spans="1:13" x14ac:dyDescent="0.25">
      <c r="A54" s="8" t="s">
        <v>163</v>
      </c>
      <c r="B54" s="8" t="s">
        <v>164</v>
      </c>
      <c r="C54" s="8" t="s">
        <v>165</v>
      </c>
      <c r="D54" s="8" t="s">
        <v>166</v>
      </c>
      <c r="E54" s="8">
        <v>1</v>
      </c>
      <c r="F54" s="8">
        <v>0</v>
      </c>
      <c r="G54" s="8">
        <v>3</v>
      </c>
      <c r="H54" s="8">
        <v>17</v>
      </c>
      <c r="I54" s="8">
        <v>0</v>
      </c>
      <c r="J54" s="8"/>
      <c r="L54" s="1"/>
    </row>
    <row r="55" spans="1:13" x14ac:dyDescent="0.25">
      <c r="A55" s="8" t="s">
        <v>167</v>
      </c>
      <c r="B55" s="8" t="s">
        <v>168</v>
      </c>
      <c r="C55" s="8" t="s">
        <v>169</v>
      </c>
      <c r="D55" s="8" t="s">
        <v>12</v>
      </c>
      <c r="E55" s="8">
        <v>7</v>
      </c>
      <c r="F55" s="8">
        <v>0</v>
      </c>
      <c r="G55" s="8">
        <v>0</v>
      </c>
      <c r="H55" s="8">
        <v>7</v>
      </c>
      <c r="I55" s="8">
        <v>0</v>
      </c>
      <c r="J55" s="8"/>
      <c r="L55" s="1"/>
      <c r="M55" s="1"/>
    </row>
    <row r="56" spans="1:13" x14ac:dyDescent="0.25">
      <c r="A56" s="8" t="s">
        <v>170</v>
      </c>
      <c r="B56" s="8" t="s">
        <v>171</v>
      </c>
      <c r="C56" s="8" t="s">
        <v>172</v>
      </c>
      <c r="D56" s="8" t="s">
        <v>166</v>
      </c>
      <c r="E56" s="8">
        <v>5</v>
      </c>
      <c r="F56" s="8">
        <v>0</v>
      </c>
      <c r="G56" s="8">
        <v>0</v>
      </c>
      <c r="H56" s="8">
        <v>30</v>
      </c>
      <c r="I56" s="8">
        <v>0</v>
      </c>
      <c r="J56" s="8"/>
      <c r="L56" s="1"/>
    </row>
    <row r="57" spans="1:13" x14ac:dyDescent="0.25">
      <c r="A57" s="8" t="s">
        <v>173</v>
      </c>
      <c r="B57" s="8" t="s">
        <v>174</v>
      </c>
      <c r="C57" s="8" t="s">
        <v>175</v>
      </c>
      <c r="D57" s="8" t="s">
        <v>12</v>
      </c>
      <c r="E57" s="8">
        <v>1</v>
      </c>
      <c r="F57" s="8">
        <v>0</v>
      </c>
      <c r="G57" s="8">
        <v>2</v>
      </c>
      <c r="H57" s="8">
        <v>4</v>
      </c>
      <c r="I57" s="8">
        <v>0</v>
      </c>
      <c r="J57" s="8"/>
      <c r="L57" s="1"/>
      <c r="M57" s="1"/>
    </row>
    <row r="58" spans="1:13" x14ac:dyDescent="0.25">
      <c r="A58" s="8" t="s">
        <v>176</v>
      </c>
      <c r="B58" s="8" t="s">
        <v>177</v>
      </c>
      <c r="C58" s="8" t="s">
        <v>178</v>
      </c>
      <c r="D58" s="8" t="s">
        <v>12</v>
      </c>
      <c r="E58" s="8">
        <v>2</v>
      </c>
      <c r="F58" s="8">
        <v>7</v>
      </c>
      <c r="G58" s="8">
        <v>4</v>
      </c>
      <c r="H58" s="8">
        <v>9</v>
      </c>
      <c r="I58" s="8">
        <v>0</v>
      </c>
      <c r="J58" s="8"/>
      <c r="L58" s="1"/>
    </row>
    <row r="59" spans="1:13" x14ac:dyDescent="0.25">
      <c r="A59" s="8" t="s">
        <v>179</v>
      </c>
      <c r="B59" s="8" t="s">
        <v>180</v>
      </c>
      <c r="C59" s="8"/>
      <c r="D59" s="8" t="s">
        <v>72</v>
      </c>
      <c r="E59" s="8">
        <v>7</v>
      </c>
      <c r="F59" s="8">
        <v>0</v>
      </c>
      <c r="G59" s="8">
        <v>0</v>
      </c>
      <c r="H59" s="8">
        <v>4</v>
      </c>
      <c r="I59" s="8">
        <v>0</v>
      </c>
      <c r="J59" s="8"/>
      <c r="L59" s="1"/>
    </row>
    <row r="60" spans="1:13" x14ac:dyDescent="0.25">
      <c r="A60" s="8" t="s">
        <v>181</v>
      </c>
      <c r="B60" s="8" t="s">
        <v>182</v>
      </c>
      <c r="C60" s="8" t="s">
        <v>183</v>
      </c>
      <c r="D60" s="8" t="s">
        <v>20</v>
      </c>
      <c r="E60" s="8">
        <v>2</v>
      </c>
      <c r="F60" s="8">
        <v>5</v>
      </c>
      <c r="G60" s="8">
        <v>6</v>
      </c>
      <c r="H60" s="8">
        <v>16</v>
      </c>
      <c r="I60" s="8">
        <v>0</v>
      </c>
      <c r="J60" s="8"/>
      <c r="L60" s="1"/>
    </row>
    <row r="61" spans="1:13" x14ac:dyDescent="0.25">
      <c r="A61" s="8" t="s">
        <v>184</v>
      </c>
      <c r="B61" s="8" t="s">
        <v>185</v>
      </c>
      <c r="C61" s="8" t="s">
        <v>186</v>
      </c>
      <c r="D61" s="8" t="s">
        <v>12</v>
      </c>
      <c r="E61" s="8">
        <v>2</v>
      </c>
      <c r="F61" s="8">
        <v>6</v>
      </c>
      <c r="G61" s="8">
        <v>4</v>
      </c>
      <c r="H61" s="8">
        <v>6</v>
      </c>
      <c r="I61" s="8">
        <v>0</v>
      </c>
      <c r="J61" s="8"/>
      <c r="L61" s="1"/>
    </row>
    <row r="62" spans="1:13" x14ac:dyDescent="0.25">
      <c r="A62" s="8" t="s">
        <v>187</v>
      </c>
      <c r="B62" s="8" t="s">
        <v>188</v>
      </c>
      <c r="C62" s="8" t="s">
        <v>189</v>
      </c>
      <c r="D62" s="8" t="s">
        <v>72</v>
      </c>
      <c r="E62" s="8">
        <v>2</v>
      </c>
      <c r="F62" s="8">
        <v>1</v>
      </c>
      <c r="G62" s="8">
        <v>1</v>
      </c>
      <c r="H62" s="8">
        <v>9</v>
      </c>
      <c r="I62" s="8">
        <v>0</v>
      </c>
      <c r="J62" s="8"/>
      <c r="L62" s="1"/>
      <c r="M62" s="1"/>
    </row>
    <row r="63" spans="1:13" x14ac:dyDescent="0.25">
      <c r="A63" s="8" t="s">
        <v>190</v>
      </c>
      <c r="B63" s="8" t="s">
        <v>191</v>
      </c>
      <c r="C63" s="8" t="s">
        <v>192</v>
      </c>
      <c r="D63" s="8" t="s">
        <v>12</v>
      </c>
      <c r="E63" s="8">
        <v>5</v>
      </c>
      <c r="F63" s="8">
        <v>0</v>
      </c>
      <c r="G63" s="8">
        <v>0</v>
      </c>
      <c r="H63" s="8">
        <v>4</v>
      </c>
      <c r="I63" s="8">
        <v>0</v>
      </c>
      <c r="J63" s="8"/>
      <c r="L63" s="1"/>
    </row>
    <row r="64" spans="1:13" x14ac:dyDescent="0.25">
      <c r="A64" s="8" t="s">
        <v>193</v>
      </c>
      <c r="B64" s="8" t="s">
        <v>194</v>
      </c>
      <c r="C64" s="8" t="s">
        <v>195</v>
      </c>
      <c r="D64" s="8" t="s">
        <v>12</v>
      </c>
      <c r="E64" s="8">
        <v>2</v>
      </c>
      <c r="F64" s="8">
        <v>1</v>
      </c>
      <c r="G64" s="8">
        <v>1</v>
      </c>
      <c r="H64" s="8">
        <v>4</v>
      </c>
      <c r="I64" s="8">
        <v>0</v>
      </c>
      <c r="J64" s="8"/>
      <c r="L64" s="1"/>
    </row>
    <row r="65" spans="1:13" x14ac:dyDescent="0.25">
      <c r="A65" s="8" t="s">
        <v>196</v>
      </c>
      <c r="B65" s="8" t="s">
        <v>197</v>
      </c>
      <c r="C65" s="8"/>
      <c r="D65" s="8" t="s">
        <v>12</v>
      </c>
      <c r="E65" s="8">
        <v>2</v>
      </c>
      <c r="F65" s="8">
        <v>7</v>
      </c>
      <c r="G65" s="8">
        <v>2</v>
      </c>
      <c r="H65" s="8">
        <v>5</v>
      </c>
      <c r="I65" s="8">
        <v>0</v>
      </c>
      <c r="J65" s="8"/>
      <c r="L65" s="1"/>
    </row>
    <row r="66" spans="1:13" x14ac:dyDescent="0.25">
      <c r="A66" s="8" t="s">
        <v>198</v>
      </c>
      <c r="B66" s="8" t="s">
        <v>199</v>
      </c>
      <c r="C66" s="8"/>
      <c r="D66" s="8" t="s">
        <v>12</v>
      </c>
      <c r="E66" s="8">
        <v>8</v>
      </c>
      <c r="F66" s="8">
        <v>3</v>
      </c>
      <c r="G66" s="8">
        <v>0</v>
      </c>
      <c r="H66" s="8">
        <v>5</v>
      </c>
      <c r="I66" s="8">
        <v>0</v>
      </c>
      <c r="J66" s="8"/>
      <c r="L66" s="1"/>
    </row>
    <row r="67" spans="1:13" x14ac:dyDescent="0.25">
      <c r="A67" s="8" t="s">
        <v>200</v>
      </c>
      <c r="B67" s="8" t="s">
        <v>201</v>
      </c>
      <c r="C67" s="8" t="s">
        <v>202</v>
      </c>
      <c r="D67" s="8" t="s">
        <v>12</v>
      </c>
      <c r="E67" s="8">
        <v>2</v>
      </c>
      <c r="F67" s="8">
        <v>6</v>
      </c>
      <c r="G67" s="8">
        <v>2</v>
      </c>
      <c r="H67" s="8">
        <v>4</v>
      </c>
      <c r="I67" s="8">
        <v>0</v>
      </c>
      <c r="J67" s="8"/>
      <c r="L67" s="1"/>
    </row>
    <row r="68" spans="1:13" x14ac:dyDescent="0.25">
      <c r="A68" s="8" t="s">
        <v>203</v>
      </c>
      <c r="B68" s="8" t="s">
        <v>204</v>
      </c>
      <c r="C68" s="8" t="s">
        <v>205</v>
      </c>
      <c r="D68" s="8" t="s">
        <v>12</v>
      </c>
      <c r="E68" s="8">
        <v>8</v>
      </c>
      <c r="F68" s="8">
        <v>5</v>
      </c>
      <c r="G68" s="8">
        <v>0</v>
      </c>
      <c r="H68" s="8">
        <v>8</v>
      </c>
      <c r="I68" s="8">
        <v>0</v>
      </c>
      <c r="J68" s="8"/>
      <c r="L68" s="1"/>
      <c r="M68" s="1"/>
    </row>
    <row r="69" spans="1:13" x14ac:dyDescent="0.25">
      <c r="A69" s="8" t="s">
        <v>206</v>
      </c>
      <c r="B69" s="8" t="s">
        <v>207</v>
      </c>
      <c r="C69" s="8"/>
      <c r="D69" s="8" t="s">
        <v>166</v>
      </c>
      <c r="E69" s="8">
        <v>6</v>
      </c>
      <c r="F69" s="8">
        <v>0</v>
      </c>
      <c r="G69" s="8">
        <v>0</v>
      </c>
      <c r="H69" s="8">
        <v>12</v>
      </c>
      <c r="I69" s="8">
        <v>1</v>
      </c>
      <c r="J69" s="8"/>
      <c r="L69" s="1"/>
    </row>
    <row r="70" spans="1:13" x14ac:dyDescent="0.25">
      <c r="A70" s="8" t="s">
        <v>208</v>
      </c>
      <c r="B70" s="8" t="s">
        <v>209</v>
      </c>
      <c r="C70" s="8" t="s">
        <v>210</v>
      </c>
      <c r="D70" s="8" t="s">
        <v>20</v>
      </c>
      <c r="E70" s="8">
        <v>5</v>
      </c>
      <c r="F70" s="8">
        <v>0</v>
      </c>
      <c r="G70" s="8">
        <v>0</v>
      </c>
      <c r="H70" s="8">
        <v>5</v>
      </c>
      <c r="I70" s="8">
        <v>0</v>
      </c>
      <c r="J70" s="8"/>
      <c r="L70" s="1"/>
    </row>
    <row r="71" spans="1:13" x14ac:dyDescent="0.25">
      <c r="A71" s="8" t="s">
        <v>211</v>
      </c>
      <c r="B71" s="8" t="s">
        <v>212</v>
      </c>
      <c r="C71" s="8" t="s">
        <v>213</v>
      </c>
      <c r="D71" s="8" t="s">
        <v>12</v>
      </c>
      <c r="E71" s="8">
        <v>2</v>
      </c>
      <c r="F71" s="8">
        <v>3</v>
      </c>
      <c r="G71" s="8">
        <v>1</v>
      </c>
      <c r="H71" s="8">
        <v>6</v>
      </c>
      <c r="I71" s="8">
        <v>0</v>
      </c>
      <c r="J71" s="8"/>
      <c r="L71" s="1"/>
    </row>
    <row r="72" spans="1:13" x14ac:dyDescent="0.25">
      <c r="A72" s="8" t="s">
        <v>214</v>
      </c>
      <c r="B72" s="8" t="s">
        <v>215</v>
      </c>
      <c r="C72" s="8" t="s">
        <v>216</v>
      </c>
      <c r="D72" s="8" t="s">
        <v>72</v>
      </c>
      <c r="E72" s="8">
        <v>2</v>
      </c>
      <c r="F72" s="8">
        <v>1</v>
      </c>
      <c r="G72" s="8">
        <v>2</v>
      </c>
      <c r="H72" s="8">
        <v>6</v>
      </c>
      <c r="I72" s="8">
        <v>0</v>
      </c>
      <c r="J72" s="8"/>
      <c r="L72" s="1"/>
      <c r="M72" s="1"/>
    </row>
    <row r="73" spans="1:13" x14ac:dyDescent="0.25">
      <c r="A73" s="8" t="s">
        <v>217</v>
      </c>
      <c r="B73" s="8" t="s">
        <v>218</v>
      </c>
      <c r="C73" s="8" t="s">
        <v>219</v>
      </c>
      <c r="D73" s="8" t="s">
        <v>72</v>
      </c>
      <c r="E73" s="8">
        <v>1</v>
      </c>
      <c r="F73" s="8">
        <v>0</v>
      </c>
      <c r="G73" s="8">
        <v>2</v>
      </c>
      <c r="H73" s="8">
        <v>8</v>
      </c>
      <c r="I73" s="8">
        <v>0</v>
      </c>
      <c r="J73" s="8"/>
      <c r="L73" s="1"/>
    </row>
    <row r="74" spans="1:13" x14ac:dyDescent="0.25">
      <c r="A74" s="8" t="s">
        <v>220</v>
      </c>
      <c r="B74" s="8" t="s">
        <v>221</v>
      </c>
      <c r="C74" s="8" t="s">
        <v>222</v>
      </c>
      <c r="D74" s="8" t="s">
        <v>20</v>
      </c>
      <c r="E74" s="8">
        <v>2</v>
      </c>
      <c r="F74" s="8">
        <v>7</v>
      </c>
      <c r="G74" s="8">
        <v>7</v>
      </c>
      <c r="H74" s="8">
        <v>8</v>
      </c>
      <c r="I74" s="8">
        <v>0</v>
      </c>
      <c r="J74" s="8"/>
      <c r="L74" s="1"/>
      <c r="M74" s="1"/>
    </row>
    <row r="75" spans="1:13" x14ac:dyDescent="0.25">
      <c r="A75" s="8" t="s">
        <v>223</v>
      </c>
      <c r="B75" s="8" t="s">
        <v>224</v>
      </c>
      <c r="C75" s="8" t="s">
        <v>225</v>
      </c>
      <c r="D75" s="8" t="s">
        <v>12</v>
      </c>
      <c r="E75" s="8">
        <v>1</v>
      </c>
      <c r="F75" s="8">
        <v>0</v>
      </c>
      <c r="G75" s="8">
        <v>1</v>
      </c>
      <c r="H75" s="8">
        <v>5</v>
      </c>
      <c r="I75" s="8">
        <v>0</v>
      </c>
      <c r="J75" s="8"/>
      <c r="L75" s="1"/>
      <c r="M75" s="1"/>
    </row>
    <row r="76" spans="1:13" x14ac:dyDescent="0.25">
      <c r="A76" s="8" t="s">
        <v>226</v>
      </c>
      <c r="B76" s="8" t="s">
        <v>227</v>
      </c>
      <c r="C76" s="8" t="s">
        <v>228</v>
      </c>
      <c r="D76" s="8" t="s">
        <v>72</v>
      </c>
      <c r="E76" s="8">
        <v>2</v>
      </c>
      <c r="F76" s="8">
        <v>9</v>
      </c>
      <c r="G76" s="8">
        <v>10</v>
      </c>
      <c r="H76" s="8">
        <v>14</v>
      </c>
      <c r="I76" s="8">
        <v>0</v>
      </c>
      <c r="J76" s="8"/>
      <c r="L76" s="1"/>
      <c r="M76" s="1"/>
    </row>
    <row r="77" spans="1:13" x14ac:dyDescent="0.25">
      <c r="A77" s="8" t="s">
        <v>229</v>
      </c>
      <c r="B77" s="8" t="s">
        <v>230</v>
      </c>
      <c r="C77" s="8" t="s">
        <v>231</v>
      </c>
      <c r="D77" s="8" t="s">
        <v>72</v>
      </c>
      <c r="E77" s="8">
        <v>8</v>
      </c>
      <c r="F77" s="8">
        <v>1</v>
      </c>
      <c r="G77" s="8">
        <v>0</v>
      </c>
      <c r="H77" s="8">
        <v>8</v>
      </c>
      <c r="I77" s="8">
        <v>0</v>
      </c>
      <c r="J77" s="8"/>
      <c r="L77" s="1"/>
    </row>
    <row r="78" spans="1:13" x14ac:dyDescent="0.25">
      <c r="A78" s="8" t="s">
        <v>232</v>
      </c>
      <c r="B78" s="8" t="s">
        <v>233</v>
      </c>
      <c r="C78" s="8" t="s">
        <v>234</v>
      </c>
      <c r="D78" s="8" t="s">
        <v>72</v>
      </c>
      <c r="E78" s="8">
        <v>2</v>
      </c>
      <c r="F78" s="8">
        <v>8</v>
      </c>
      <c r="G78" s="8">
        <v>10</v>
      </c>
      <c r="H78" s="8">
        <v>8</v>
      </c>
      <c r="I78" s="8">
        <v>0</v>
      </c>
      <c r="J78" s="8"/>
      <c r="L78" s="1"/>
    </row>
    <row r="79" spans="1:13" x14ac:dyDescent="0.25">
      <c r="A79" s="8" t="s">
        <v>235</v>
      </c>
      <c r="B79" s="8" t="s">
        <v>236</v>
      </c>
      <c r="C79" s="8"/>
      <c r="D79" s="8" t="s">
        <v>72</v>
      </c>
      <c r="E79" s="8">
        <v>5</v>
      </c>
      <c r="F79" s="8">
        <v>0</v>
      </c>
      <c r="G79" s="8">
        <v>0</v>
      </c>
      <c r="H79" s="8">
        <v>4</v>
      </c>
      <c r="I79" s="8">
        <v>0</v>
      </c>
      <c r="J79" s="8"/>
      <c r="L79" s="1"/>
    </row>
    <row r="80" spans="1:13" x14ac:dyDescent="0.25">
      <c r="A80" s="8" t="s">
        <v>237</v>
      </c>
      <c r="B80" s="8" t="s">
        <v>238</v>
      </c>
      <c r="C80" s="8" t="s">
        <v>239</v>
      </c>
      <c r="D80" s="8" t="s">
        <v>20</v>
      </c>
      <c r="E80" s="8">
        <v>8</v>
      </c>
      <c r="F80" s="8">
        <v>4</v>
      </c>
      <c r="G80" s="8">
        <v>0</v>
      </c>
      <c r="H80" s="8">
        <v>6</v>
      </c>
      <c r="I80" s="8">
        <v>1</v>
      </c>
      <c r="J80" s="8"/>
      <c r="L80" s="1"/>
    </row>
    <row r="81" spans="1:13" x14ac:dyDescent="0.25">
      <c r="A81" s="8" t="s">
        <v>240</v>
      </c>
      <c r="B81" s="8" t="s">
        <v>241</v>
      </c>
      <c r="C81" s="8"/>
      <c r="D81" s="8" t="s">
        <v>20</v>
      </c>
      <c r="E81" s="8">
        <v>6</v>
      </c>
      <c r="F81" s="8">
        <v>0</v>
      </c>
      <c r="G81" s="8">
        <v>0</v>
      </c>
      <c r="H81" s="8">
        <v>7</v>
      </c>
      <c r="I81" s="8">
        <v>0</v>
      </c>
      <c r="J81" s="8"/>
      <c r="L81" s="1"/>
      <c r="M81" s="1"/>
    </row>
    <row r="82" spans="1:13" x14ac:dyDescent="0.25">
      <c r="A82" s="8" t="s">
        <v>242</v>
      </c>
      <c r="B82" s="8" t="s">
        <v>243</v>
      </c>
      <c r="C82" s="8" t="s">
        <v>244</v>
      </c>
      <c r="D82" s="8" t="s">
        <v>20</v>
      </c>
      <c r="E82" s="8">
        <v>1</v>
      </c>
      <c r="F82" s="8">
        <v>0</v>
      </c>
      <c r="G82" s="8">
        <v>2</v>
      </c>
      <c r="H82" s="8">
        <v>12</v>
      </c>
      <c r="I82" s="8">
        <v>2</v>
      </c>
      <c r="J82" s="8"/>
      <c r="L82" s="1"/>
    </row>
    <row r="83" spans="1:13" x14ac:dyDescent="0.25">
      <c r="A83" s="8" t="s">
        <v>245</v>
      </c>
      <c r="B83" s="8" t="s">
        <v>246</v>
      </c>
      <c r="C83" s="8"/>
      <c r="D83" s="8" t="s">
        <v>12</v>
      </c>
      <c r="E83" s="8">
        <v>1</v>
      </c>
      <c r="F83" s="8">
        <v>0</v>
      </c>
      <c r="G83" s="8">
        <v>1</v>
      </c>
      <c r="H83" s="8">
        <v>8</v>
      </c>
      <c r="I83" s="8">
        <v>0</v>
      </c>
      <c r="J83" s="8"/>
      <c r="L83" s="1"/>
    </row>
    <row r="84" spans="1:13" x14ac:dyDescent="0.25">
      <c r="A84" s="8" t="s">
        <v>247</v>
      </c>
      <c r="B84" s="8" t="s">
        <v>248</v>
      </c>
      <c r="C84" s="8"/>
      <c r="D84" s="8" t="s">
        <v>72</v>
      </c>
      <c r="E84" s="8">
        <v>1</v>
      </c>
      <c r="F84" s="8">
        <v>0</v>
      </c>
      <c r="G84" s="8">
        <v>4</v>
      </c>
      <c r="H84" s="8">
        <v>5</v>
      </c>
      <c r="I84" s="8">
        <v>0</v>
      </c>
      <c r="J84" s="8"/>
      <c r="L84" s="1"/>
    </row>
    <row r="85" spans="1:13" x14ac:dyDescent="0.25">
      <c r="A85" s="8" t="s">
        <v>249</v>
      </c>
      <c r="B85" s="8" t="s">
        <v>250</v>
      </c>
      <c r="C85" s="8"/>
      <c r="D85" s="8" t="s">
        <v>12</v>
      </c>
      <c r="E85" s="8">
        <v>7</v>
      </c>
      <c r="F85" s="8">
        <v>0</v>
      </c>
      <c r="G85" s="8">
        <v>0</v>
      </c>
      <c r="H85" s="8">
        <v>6</v>
      </c>
      <c r="I85" s="8">
        <v>0</v>
      </c>
      <c r="J85" s="8"/>
      <c r="L85" s="1"/>
    </row>
    <row r="86" spans="1:13" x14ac:dyDescent="0.25">
      <c r="A86" s="8" t="s">
        <v>251</v>
      </c>
      <c r="B86" s="8" t="s">
        <v>252</v>
      </c>
      <c r="C86" s="8"/>
      <c r="D86" s="8" t="s">
        <v>20</v>
      </c>
      <c r="E86" s="8">
        <v>6</v>
      </c>
      <c r="F86" s="8">
        <v>0</v>
      </c>
      <c r="G86" s="8">
        <v>0</v>
      </c>
      <c r="H86" s="8">
        <v>12</v>
      </c>
      <c r="I86" s="8">
        <v>0</v>
      </c>
      <c r="J86" s="8"/>
      <c r="L86" s="1"/>
      <c r="M86" s="1"/>
    </row>
    <row r="87" spans="1:13" x14ac:dyDescent="0.25">
      <c r="A87" s="8" t="s">
        <v>253</v>
      </c>
      <c r="B87" s="8" t="s">
        <v>254</v>
      </c>
      <c r="C87" s="8" t="s">
        <v>255</v>
      </c>
      <c r="D87" s="8" t="s">
        <v>20</v>
      </c>
      <c r="E87" s="8">
        <v>6</v>
      </c>
      <c r="F87" s="8">
        <v>0</v>
      </c>
      <c r="G87" s="8">
        <v>0</v>
      </c>
      <c r="H87" s="8">
        <v>13</v>
      </c>
      <c r="I87" s="8">
        <v>3</v>
      </c>
      <c r="J87" s="8"/>
      <c r="L87" s="1"/>
    </row>
    <row r="88" spans="1:13" x14ac:dyDescent="0.25">
      <c r="A88" s="8" t="s">
        <v>256</v>
      </c>
      <c r="B88" s="8" t="s">
        <v>257</v>
      </c>
      <c r="C88" s="8"/>
      <c r="D88" s="8" t="s">
        <v>20</v>
      </c>
      <c r="E88" s="8">
        <v>5</v>
      </c>
      <c r="F88" s="8">
        <v>0</v>
      </c>
      <c r="G88" s="8">
        <v>0</v>
      </c>
      <c r="H88" s="8">
        <v>6</v>
      </c>
      <c r="I88" s="8">
        <v>0</v>
      </c>
      <c r="J88" s="8"/>
      <c r="L88" s="1"/>
    </row>
    <row r="89" spans="1:13" x14ac:dyDescent="0.25">
      <c r="A89" s="8" t="s">
        <v>258</v>
      </c>
      <c r="B89" s="8" t="s">
        <v>259</v>
      </c>
      <c r="C89" s="8" t="s">
        <v>260</v>
      </c>
      <c r="D89" s="8" t="s">
        <v>20</v>
      </c>
      <c r="E89" s="8">
        <v>2</v>
      </c>
      <c r="F89" s="8">
        <v>8</v>
      </c>
      <c r="G89" s="8">
        <v>9</v>
      </c>
      <c r="H89" s="8">
        <v>11</v>
      </c>
      <c r="I89" s="8">
        <v>0</v>
      </c>
      <c r="J89" s="8"/>
      <c r="L89" s="1"/>
    </row>
    <row r="90" spans="1:13" x14ac:dyDescent="0.25">
      <c r="A90" s="8" t="s">
        <v>261</v>
      </c>
      <c r="B90" s="8" t="s">
        <v>262</v>
      </c>
      <c r="C90" s="8"/>
      <c r="D90" s="8" t="s">
        <v>20</v>
      </c>
      <c r="E90" s="8">
        <v>8</v>
      </c>
      <c r="F90" s="8">
        <v>6</v>
      </c>
      <c r="G90" s="8">
        <v>0</v>
      </c>
      <c r="H90" s="8">
        <v>7</v>
      </c>
      <c r="I90" s="8">
        <v>0</v>
      </c>
      <c r="J90" s="8"/>
      <c r="L90" s="1"/>
    </row>
    <row r="91" spans="1:13" x14ac:dyDescent="0.25">
      <c r="A91" s="8" t="s">
        <v>263</v>
      </c>
      <c r="B91" s="8" t="s">
        <v>264</v>
      </c>
      <c r="C91" s="8"/>
      <c r="D91" s="8" t="s">
        <v>12</v>
      </c>
      <c r="E91" s="8">
        <v>7</v>
      </c>
      <c r="F91" s="8">
        <v>0</v>
      </c>
      <c r="G91" s="8">
        <v>0</v>
      </c>
      <c r="H91" s="8">
        <v>7</v>
      </c>
      <c r="I91" s="8">
        <v>0</v>
      </c>
      <c r="J91" s="8"/>
      <c r="L91" s="1"/>
      <c r="M91" s="1"/>
    </row>
    <row r="92" spans="1:13" x14ac:dyDescent="0.25">
      <c r="A92" s="8" t="s">
        <v>265</v>
      </c>
      <c r="B92" s="8" t="s">
        <v>266</v>
      </c>
      <c r="C92" s="8"/>
      <c r="D92" s="8" t="s">
        <v>267</v>
      </c>
      <c r="E92" s="8">
        <v>8</v>
      </c>
      <c r="F92" s="8">
        <v>0</v>
      </c>
      <c r="G92" s="8">
        <v>1</v>
      </c>
      <c r="H92" s="8">
        <v>8</v>
      </c>
      <c r="I92" s="8">
        <v>0</v>
      </c>
      <c r="J92" s="8"/>
      <c r="L92" s="1"/>
    </row>
    <row r="93" spans="1:13" x14ac:dyDescent="0.25">
      <c r="A93" s="8" t="s">
        <v>268</v>
      </c>
      <c r="B93" s="8" t="s">
        <v>269</v>
      </c>
      <c r="C93" s="8"/>
      <c r="D93" s="8" t="s">
        <v>12</v>
      </c>
      <c r="E93" s="8">
        <v>8</v>
      </c>
      <c r="F93" s="8">
        <v>5</v>
      </c>
      <c r="G93" s="8">
        <v>0</v>
      </c>
      <c r="H93" s="8">
        <v>5</v>
      </c>
      <c r="I93" s="8">
        <v>0</v>
      </c>
      <c r="J93" s="8"/>
      <c r="L93" s="1"/>
      <c r="M93" s="1"/>
    </row>
    <row r="94" spans="1:13" x14ac:dyDescent="0.25">
      <c r="A94" s="8" t="s">
        <v>270</v>
      </c>
      <c r="B94" s="8" t="s">
        <v>271</v>
      </c>
      <c r="C94" s="8" t="s">
        <v>272</v>
      </c>
      <c r="D94" s="8" t="s">
        <v>72</v>
      </c>
      <c r="E94" s="8">
        <v>3</v>
      </c>
      <c r="F94" s="8">
        <v>0</v>
      </c>
      <c r="G94" s="8">
        <v>0</v>
      </c>
      <c r="H94" s="8">
        <v>6</v>
      </c>
      <c r="I94" s="8">
        <v>0</v>
      </c>
      <c r="J94" s="8"/>
      <c r="L94" s="1"/>
    </row>
    <row r="95" spans="1:13" x14ac:dyDescent="0.25">
      <c r="A95" s="8" t="s">
        <v>274</v>
      </c>
      <c r="B95" s="8" t="s">
        <v>275</v>
      </c>
      <c r="C95" s="8" t="s">
        <v>276</v>
      </c>
      <c r="D95" s="8" t="s">
        <v>12</v>
      </c>
      <c r="E95" s="8">
        <v>6</v>
      </c>
      <c r="F95" s="8">
        <v>0</v>
      </c>
      <c r="G95" s="8">
        <v>0</v>
      </c>
      <c r="H95" s="8">
        <v>8</v>
      </c>
      <c r="I95" s="8">
        <v>1</v>
      </c>
      <c r="J95" s="8"/>
      <c r="L95" s="1"/>
    </row>
    <row r="96" spans="1:13" x14ac:dyDescent="0.25">
      <c r="A96" s="8" t="s">
        <v>277</v>
      </c>
      <c r="B96" s="8" t="s">
        <v>278</v>
      </c>
      <c r="C96" s="8" t="s">
        <v>279</v>
      </c>
      <c r="D96" s="8" t="s">
        <v>12</v>
      </c>
      <c r="E96" s="8">
        <v>2</v>
      </c>
      <c r="F96" s="8">
        <v>4</v>
      </c>
      <c r="G96" s="8">
        <v>4</v>
      </c>
      <c r="H96" s="8">
        <v>5</v>
      </c>
      <c r="I96" s="8">
        <v>0</v>
      </c>
      <c r="J96" s="8"/>
      <c r="L96" s="1"/>
    </row>
    <row r="97" spans="1:13" x14ac:dyDescent="0.25">
      <c r="A97" s="8" t="s">
        <v>280</v>
      </c>
      <c r="B97" s="8" t="s">
        <v>281</v>
      </c>
      <c r="C97" s="8" t="s">
        <v>282</v>
      </c>
      <c r="D97" s="8" t="s">
        <v>20</v>
      </c>
      <c r="E97" s="8">
        <v>2</v>
      </c>
      <c r="F97" s="8">
        <v>2</v>
      </c>
      <c r="G97" s="8">
        <v>1</v>
      </c>
      <c r="H97" s="8">
        <v>8</v>
      </c>
      <c r="I97" s="8">
        <v>0</v>
      </c>
      <c r="J97" s="8"/>
      <c r="L97" s="1"/>
    </row>
    <row r="98" spans="1:13" x14ac:dyDescent="0.25">
      <c r="A98" s="8" t="s">
        <v>283</v>
      </c>
      <c r="B98" s="8" t="s">
        <v>284</v>
      </c>
      <c r="C98" s="8"/>
      <c r="D98" s="8" t="s">
        <v>20</v>
      </c>
      <c r="E98" s="8">
        <v>6</v>
      </c>
      <c r="F98" s="8">
        <v>0</v>
      </c>
      <c r="G98" s="8">
        <v>0</v>
      </c>
      <c r="H98" s="8">
        <v>8</v>
      </c>
      <c r="I98" s="8">
        <v>0</v>
      </c>
      <c r="J98" s="8"/>
      <c r="L98" s="1"/>
    </row>
    <row r="99" spans="1:13" x14ac:dyDescent="0.25">
      <c r="A99" s="8" t="s">
        <v>285</v>
      </c>
      <c r="B99" s="8" t="s">
        <v>286</v>
      </c>
      <c r="C99" s="8"/>
      <c r="D99" s="8" t="s">
        <v>20</v>
      </c>
      <c r="E99" s="8">
        <v>8</v>
      </c>
      <c r="F99" s="8">
        <v>1</v>
      </c>
      <c r="G99" s="8">
        <v>0</v>
      </c>
      <c r="H99" s="8">
        <v>9</v>
      </c>
      <c r="I99" s="8">
        <v>0</v>
      </c>
      <c r="J99" s="8"/>
      <c r="L99" s="1"/>
      <c r="M99" s="1"/>
    </row>
    <row r="100" spans="1:13" x14ac:dyDescent="0.25">
      <c r="A100" s="8" t="s">
        <v>287</v>
      </c>
      <c r="B100" s="8" t="s">
        <v>288</v>
      </c>
      <c r="C100" s="8" t="s">
        <v>289</v>
      </c>
      <c r="D100" s="8" t="s">
        <v>12</v>
      </c>
      <c r="E100" s="8">
        <v>2</v>
      </c>
      <c r="F100" s="8">
        <v>8</v>
      </c>
      <c r="G100" s="8">
        <v>2</v>
      </c>
      <c r="H100" s="8">
        <v>5</v>
      </c>
      <c r="I100" s="8">
        <v>0</v>
      </c>
      <c r="J100" s="8"/>
      <c r="L100" s="1"/>
    </row>
    <row r="101" spans="1:13" x14ac:dyDescent="0.25">
      <c r="A101" s="8" t="s">
        <v>290</v>
      </c>
      <c r="B101" s="8" t="s">
        <v>291</v>
      </c>
      <c r="C101" s="8" t="s">
        <v>292</v>
      </c>
      <c r="D101" s="8" t="s">
        <v>20</v>
      </c>
      <c r="E101" s="8">
        <v>8</v>
      </c>
      <c r="F101" s="8">
        <v>4</v>
      </c>
      <c r="G101" s="8">
        <v>0</v>
      </c>
      <c r="H101" s="8">
        <v>9</v>
      </c>
      <c r="I101" s="8">
        <v>0</v>
      </c>
      <c r="J101" s="8"/>
      <c r="L101" s="1"/>
    </row>
    <row r="102" spans="1:13" x14ac:dyDescent="0.25">
      <c r="A102" s="8" t="s">
        <v>293</v>
      </c>
      <c r="B102" s="8" t="s">
        <v>294</v>
      </c>
      <c r="C102" s="8" t="s">
        <v>295</v>
      </c>
      <c r="D102" s="8" t="s">
        <v>72</v>
      </c>
      <c r="E102" s="8">
        <v>2</v>
      </c>
      <c r="F102" s="8">
        <v>10</v>
      </c>
      <c r="G102" s="8">
        <v>8</v>
      </c>
      <c r="H102" s="8">
        <v>7</v>
      </c>
      <c r="I102" s="8">
        <v>0</v>
      </c>
      <c r="J102" s="8"/>
      <c r="L102" s="1"/>
    </row>
    <row r="103" spans="1:13" x14ac:dyDescent="0.25">
      <c r="A103" s="8" t="s">
        <v>296</v>
      </c>
      <c r="B103" s="8" t="s">
        <v>297</v>
      </c>
      <c r="C103" s="8"/>
      <c r="D103" s="8" t="s">
        <v>20</v>
      </c>
      <c r="E103" s="8">
        <v>8</v>
      </c>
      <c r="F103" s="8">
        <v>9</v>
      </c>
      <c r="G103" s="8">
        <v>0</v>
      </c>
      <c r="H103" s="8">
        <v>9</v>
      </c>
      <c r="I103" s="8">
        <v>0</v>
      </c>
      <c r="J103" s="8"/>
      <c r="L103" s="1"/>
    </row>
    <row r="104" spans="1:13" x14ac:dyDescent="0.25">
      <c r="A104" s="8" t="s">
        <v>298</v>
      </c>
      <c r="B104" s="8" t="s">
        <v>299</v>
      </c>
      <c r="C104" s="8" t="s">
        <v>300</v>
      </c>
      <c r="D104" s="8" t="s">
        <v>166</v>
      </c>
      <c r="E104" s="8">
        <v>8</v>
      </c>
      <c r="F104" s="8">
        <v>5</v>
      </c>
      <c r="G104" s="8">
        <v>0</v>
      </c>
      <c r="H104" s="8">
        <v>5</v>
      </c>
      <c r="I104" s="8">
        <v>0</v>
      </c>
      <c r="J104" s="8"/>
      <c r="L104" s="1"/>
    </row>
    <row r="105" spans="1:13" x14ac:dyDescent="0.25">
      <c r="A105" s="8" t="s">
        <v>301</v>
      </c>
      <c r="B105" s="8" t="s">
        <v>302</v>
      </c>
      <c r="C105" s="8" t="s">
        <v>303</v>
      </c>
      <c r="D105" s="8" t="s">
        <v>20</v>
      </c>
      <c r="E105" s="8">
        <v>1</v>
      </c>
      <c r="F105" s="8">
        <v>0</v>
      </c>
      <c r="G105" s="8">
        <v>1</v>
      </c>
      <c r="H105" s="8">
        <v>7</v>
      </c>
      <c r="I105" s="8">
        <v>0</v>
      </c>
      <c r="J105" s="8"/>
      <c r="L105" s="1"/>
      <c r="M105" s="1"/>
    </row>
    <row r="106" spans="1:13" x14ac:dyDescent="0.25">
      <c r="A106" s="8" t="s">
        <v>304</v>
      </c>
      <c r="B106" s="8" t="s">
        <v>305</v>
      </c>
      <c r="C106" s="8" t="s">
        <v>306</v>
      </c>
      <c r="D106" s="8" t="s">
        <v>12</v>
      </c>
      <c r="E106" s="8">
        <v>5</v>
      </c>
      <c r="F106" s="8">
        <v>0</v>
      </c>
      <c r="G106" s="8">
        <v>0</v>
      </c>
      <c r="H106" s="8">
        <v>10</v>
      </c>
      <c r="I106" s="8">
        <v>0</v>
      </c>
      <c r="J106" s="8"/>
      <c r="L106" s="1"/>
    </row>
    <row r="107" spans="1:13" x14ac:dyDescent="0.25">
      <c r="A107" s="8" t="s">
        <v>307</v>
      </c>
      <c r="B107" s="8" t="s">
        <v>308</v>
      </c>
      <c r="C107" s="8"/>
      <c r="D107" s="8" t="s">
        <v>20</v>
      </c>
      <c r="E107" s="8">
        <v>2</v>
      </c>
      <c r="F107" s="8">
        <v>10</v>
      </c>
      <c r="G107" s="8">
        <v>9</v>
      </c>
      <c r="H107" s="8">
        <v>31</v>
      </c>
      <c r="I107" s="8">
        <v>0</v>
      </c>
      <c r="J107" s="8"/>
      <c r="L107" s="1"/>
    </row>
    <row r="108" spans="1:13" x14ac:dyDescent="0.25">
      <c r="A108" s="8" t="s">
        <v>309</v>
      </c>
      <c r="B108" s="8" t="s">
        <v>310</v>
      </c>
      <c r="C108" s="8" t="s">
        <v>311</v>
      </c>
      <c r="D108" s="8" t="s">
        <v>312</v>
      </c>
      <c r="E108" s="8">
        <v>1</v>
      </c>
      <c r="F108" s="8">
        <v>0</v>
      </c>
      <c r="G108" s="8">
        <v>1</v>
      </c>
      <c r="H108" s="8">
        <v>10</v>
      </c>
      <c r="I108" s="8">
        <v>0</v>
      </c>
      <c r="J108" s="8"/>
      <c r="L108" s="1"/>
    </row>
    <row r="109" spans="1:13" x14ac:dyDescent="0.25">
      <c r="A109" s="8" t="s">
        <v>313</v>
      </c>
      <c r="B109" s="8" t="s">
        <v>314</v>
      </c>
      <c r="C109" s="8" t="s">
        <v>315</v>
      </c>
      <c r="D109" s="8" t="s">
        <v>12</v>
      </c>
      <c r="E109" s="8">
        <v>2</v>
      </c>
      <c r="F109" s="8">
        <v>1</v>
      </c>
      <c r="G109" s="8">
        <v>4</v>
      </c>
      <c r="H109" s="8">
        <v>6</v>
      </c>
      <c r="I109" s="8">
        <v>0</v>
      </c>
      <c r="J109" s="8"/>
      <c r="L109" s="1"/>
    </row>
    <row r="110" spans="1:13" x14ac:dyDescent="0.25">
      <c r="A110" s="8" t="s">
        <v>316</v>
      </c>
      <c r="B110" s="8" t="s">
        <v>317</v>
      </c>
      <c r="C110" s="8"/>
      <c r="D110" s="8" t="s">
        <v>20</v>
      </c>
      <c r="E110" s="8">
        <v>5</v>
      </c>
      <c r="F110" s="8">
        <v>0</v>
      </c>
      <c r="G110" s="8">
        <v>0</v>
      </c>
      <c r="H110" s="8">
        <v>7</v>
      </c>
      <c r="I110" s="8">
        <v>0</v>
      </c>
      <c r="J110" s="8"/>
      <c r="L110" s="1"/>
    </row>
    <row r="111" spans="1:13" x14ac:dyDescent="0.25">
      <c r="A111" s="8" t="s">
        <v>318</v>
      </c>
      <c r="B111" s="8" t="s">
        <v>319</v>
      </c>
      <c r="C111" s="8" t="s">
        <v>320</v>
      </c>
      <c r="D111" s="8" t="s">
        <v>321</v>
      </c>
      <c r="E111" s="8">
        <v>4</v>
      </c>
      <c r="F111" s="8">
        <v>0</v>
      </c>
      <c r="G111" s="8">
        <v>0</v>
      </c>
      <c r="H111" s="8">
        <v>10</v>
      </c>
      <c r="I111" s="8">
        <v>0</v>
      </c>
      <c r="J111" s="8"/>
      <c r="L111" s="1"/>
    </row>
    <row r="112" spans="1:13" x14ac:dyDescent="0.25">
      <c r="A112" s="8" t="s">
        <v>322</v>
      </c>
      <c r="B112" s="8" t="s">
        <v>323</v>
      </c>
      <c r="C112" s="8" t="s">
        <v>324</v>
      </c>
      <c r="D112" s="8" t="s">
        <v>12</v>
      </c>
      <c r="E112" s="8">
        <v>2</v>
      </c>
      <c r="F112" s="8">
        <v>0</v>
      </c>
      <c r="G112" s="8">
        <v>1</v>
      </c>
      <c r="H112" s="8">
        <v>8</v>
      </c>
      <c r="I112" s="8">
        <v>0</v>
      </c>
      <c r="J112" s="8"/>
      <c r="L112" s="1"/>
      <c r="M112" s="1"/>
    </row>
    <row r="113" spans="1:13" x14ac:dyDescent="0.25">
      <c r="A113" s="8" t="s">
        <v>325</v>
      </c>
      <c r="B113" s="8" t="s">
        <v>326</v>
      </c>
      <c r="C113" s="8" t="s">
        <v>327</v>
      </c>
      <c r="D113" s="8" t="s">
        <v>72</v>
      </c>
      <c r="E113" s="8">
        <v>5</v>
      </c>
      <c r="F113" s="8">
        <v>0</v>
      </c>
      <c r="G113" s="8">
        <v>0</v>
      </c>
      <c r="H113" s="8">
        <v>6</v>
      </c>
      <c r="I113" s="8">
        <v>0</v>
      </c>
      <c r="J113" s="8"/>
      <c r="L113" s="1"/>
    </row>
    <row r="114" spans="1:13" x14ac:dyDescent="0.25">
      <c r="A114" s="8" t="s">
        <v>328</v>
      </c>
      <c r="B114" s="8" t="s">
        <v>329</v>
      </c>
      <c r="C114" s="8"/>
      <c r="D114" s="8" t="s">
        <v>20</v>
      </c>
      <c r="E114" s="8">
        <v>5</v>
      </c>
      <c r="F114" s="8">
        <v>0</v>
      </c>
      <c r="G114" s="8">
        <v>0</v>
      </c>
      <c r="H114" s="8">
        <v>7</v>
      </c>
      <c r="I114" s="8">
        <v>0</v>
      </c>
      <c r="J114" s="8"/>
      <c r="L114" s="1"/>
    </row>
    <row r="115" spans="1:13" x14ac:dyDescent="0.25">
      <c r="A115" s="8" t="s">
        <v>330</v>
      </c>
      <c r="B115" s="8" t="s">
        <v>331</v>
      </c>
      <c r="C115" s="8" t="s">
        <v>332</v>
      </c>
      <c r="D115" s="8" t="s">
        <v>20</v>
      </c>
      <c r="E115" s="8">
        <v>2</v>
      </c>
      <c r="F115" s="8">
        <v>1</v>
      </c>
      <c r="G115" s="8">
        <v>6</v>
      </c>
      <c r="H115" s="8">
        <v>9</v>
      </c>
      <c r="I115" s="8">
        <v>0</v>
      </c>
      <c r="J115" s="8"/>
      <c r="L115" s="1"/>
    </row>
    <row r="116" spans="1:13" x14ac:dyDescent="0.25">
      <c r="A116" s="8" t="s">
        <v>333</v>
      </c>
      <c r="B116" s="8" t="s">
        <v>334</v>
      </c>
      <c r="C116" s="8"/>
      <c r="D116" s="8" t="s">
        <v>12</v>
      </c>
      <c r="E116" s="8">
        <v>6</v>
      </c>
      <c r="F116" s="8">
        <v>0</v>
      </c>
      <c r="G116" s="8">
        <v>0</v>
      </c>
      <c r="H116" s="8">
        <v>5</v>
      </c>
      <c r="I116" s="8">
        <v>0</v>
      </c>
      <c r="J116" s="8"/>
      <c r="L116" s="1"/>
    </row>
    <row r="117" spans="1:13" x14ac:dyDescent="0.25">
      <c r="A117" s="8" t="s">
        <v>335</v>
      </c>
      <c r="B117" s="8" t="s">
        <v>336</v>
      </c>
      <c r="C117" s="8"/>
      <c r="D117" s="8" t="s">
        <v>20</v>
      </c>
      <c r="E117" s="8">
        <v>6</v>
      </c>
      <c r="F117" s="8">
        <v>0</v>
      </c>
      <c r="G117" s="8">
        <v>0</v>
      </c>
      <c r="H117" s="8">
        <v>11</v>
      </c>
      <c r="I117" s="8">
        <v>0</v>
      </c>
      <c r="J117" s="8"/>
      <c r="L117" s="1"/>
      <c r="M117" s="1"/>
    </row>
    <row r="118" spans="1:13" x14ac:dyDescent="0.25">
      <c r="A118" s="8" t="s">
        <v>337</v>
      </c>
      <c r="B118" s="8" t="s">
        <v>338</v>
      </c>
      <c r="C118" s="8"/>
      <c r="D118" s="8" t="s">
        <v>72</v>
      </c>
      <c r="E118" s="8">
        <v>1</v>
      </c>
      <c r="F118" s="8">
        <v>0</v>
      </c>
      <c r="G118" s="8">
        <v>1</v>
      </c>
      <c r="H118" s="8">
        <v>16</v>
      </c>
      <c r="I118" s="8">
        <v>0</v>
      </c>
      <c r="J118" s="8"/>
      <c r="L118" s="1"/>
    </row>
    <row r="119" spans="1:13" x14ac:dyDescent="0.25">
      <c r="A119" s="8" t="s">
        <v>339</v>
      </c>
      <c r="B119" s="8" t="s">
        <v>340</v>
      </c>
      <c r="C119" s="8" t="s">
        <v>341</v>
      </c>
      <c r="D119" s="8" t="s">
        <v>12</v>
      </c>
      <c r="E119" s="8">
        <v>7</v>
      </c>
      <c r="F119" s="8">
        <v>0</v>
      </c>
      <c r="G119" s="8">
        <v>0</v>
      </c>
      <c r="H119" s="8">
        <v>5</v>
      </c>
      <c r="I119" s="8">
        <v>0</v>
      </c>
      <c r="J119" s="8"/>
      <c r="L119" s="1"/>
      <c r="M119" s="1"/>
    </row>
    <row r="120" spans="1:13" x14ac:dyDescent="0.25">
      <c r="A120" s="8" t="s">
        <v>342</v>
      </c>
      <c r="B120" s="8" t="s">
        <v>343</v>
      </c>
      <c r="C120" s="8"/>
      <c r="D120" s="8" t="s">
        <v>312</v>
      </c>
      <c r="E120" s="8">
        <v>7</v>
      </c>
      <c r="F120" s="8">
        <v>0</v>
      </c>
      <c r="G120" s="8">
        <v>0</v>
      </c>
      <c r="H120" s="8">
        <v>5</v>
      </c>
      <c r="I120" s="8">
        <v>0</v>
      </c>
      <c r="J120" s="8"/>
      <c r="L120" s="1"/>
    </row>
    <row r="121" spans="1:13" x14ac:dyDescent="0.25">
      <c r="A121" s="8" t="s">
        <v>344</v>
      </c>
      <c r="B121" s="8" t="s">
        <v>345</v>
      </c>
      <c r="C121" s="8"/>
      <c r="D121" s="8" t="s">
        <v>312</v>
      </c>
      <c r="E121" s="8">
        <v>7</v>
      </c>
      <c r="F121" s="8">
        <v>0</v>
      </c>
      <c r="G121" s="8">
        <v>0</v>
      </c>
      <c r="H121" s="8">
        <v>6</v>
      </c>
      <c r="I121" s="8">
        <v>0</v>
      </c>
      <c r="J121" s="8"/>
      <c r="L121" s="1"/>
    </row>
    <row r="122" spans="1:13" x14ac:dyDescent="0.25">
      <c r="A122" s="8" t="s">
        <v>346</v>
      </c>
      <c r="B122" s="8" t="s">
        <v>347</v>
      </c>
      <c r="C122" s="8"/>
      <c r="D122" s="8" t="s">
        <v>20</v>
      </c>
      <c r="E122" s="8">
        <v>8</v>
      </c>
      <c r="F122" s="8">
        <v>5</v>
      </c>
      <c r="G122" s="8">
        <v>0</v>
      </c>
      <c r="H122" s="8">
        <v>7</v>
      </c>
      <c r="I122" s="8">
        <v>0</v>
      </c>
      <c r="J122" s="8"/>
      <c r="L122" s="1"/>
    </row>
    <row r="123" spans="1:13" x14ac:dyDescent="0.25">
      <c r="A123" s="8" t="s">
        <v>348</v>
      </c>
      <c r="B123" s="8" t="s">
        <v>349</v>
      </c>
      <c r="C123" s="8" t="s">
        <v>350</v>
      </c>
      <c r="D123" s="8" t="s">
        <v>312</v>
      </c>
      <c r="E123" s="8">
        <v>7</v>
      </c>
      <c r="F123" s="8">
        <v>0</v>
      </c>
      <c r="G123" s="8">
        <v>0</v>
      </c>
      <c r="H123" s="8">
        <v>5</v>
      </c>
      <c r="I123" s="8">
        <v>0</v>
      </c>
      <c r="J123" s="8"/>
      <c r="L123" s="1"/>
    </row>
    <row r="124" spans="1:13" x14ac:dyDescent="0.25">
      <c r="A124" s="8" t="s">
        <v>351</v>
      </c>
      <c r="B124" s="8" t="s">
        <v>352</v>
      </c>
      <c r="C124" s="8"/>
      <c r="D124" s="8" t="s">
        <v>20</v>
      </c>
      <c r="E124" s="8">
        <v>7</v>
      </c>
      <c r="F124" s="8">
        <v>0</v>
      </c>
      <c r="G124" s="8">
        <v>0</v>
      </c>
      <c r="H124" s="8">
        <v>7</v>
      </c>
      <c r="I124" s="8">
        <v>0</v>
      </c>
      <c r="J124" s="8"/>
      <c r="L124" s="1"/>
    </row>
    <row r="125" spans="1:13" x14ac:dyDescent="0.25">
      <c r="A125" s="8" t="s">
        <v>353</v>
      </c>
      <c r="B125" s="8" t="s">
        <v>354</v>
      </c>
      <c r="C125" s="8"/>
      <c r="D125" s="8" t="s">
        <v>20</v>
      </c>
      <c r="E125" s="8">
        <v>7</v>
      </c>
      <c r="F125" s="8">
        <v>0</v>
      </c>
      <c r="G125" s="8">
        <v>0</v>
      </c>
      <c r="H125" s="8">
        <v>4</v>
      </c>
      <c r="I125" s="8">
        <v>0</v>
      </c>
      <c r="J125" s="8"/>
      <c r="L125" s="1"/>
    </row>
    <row r="126" spans="1:13" x14ac:dyDescent="0.25">
      <c r="A126" s="8" t="s">
        <v>355</v>
      </c>
      <c r="B126" s="8" t="s">
        <v>356</v>
      </c>
      <c r="C126" s="8"/>
      <c r="D126" s="8" t="s">
        <v>20</v>
      </c>
      <c r="E126" s="8">
        <v>2</v>
      </c>
      <c r="F126" s="8">
        <v>7</v>
      </c>
      <c r="G126" s="8">
        <v>0</v>
      </c>
      <c r="H126" s="8">
        <v>4</v>
      </c>
      <c r="I126" s="8">
        <v>0</v>
      </c>
      <c r="J126" s="8"/>
      <c r="L126" s="1"/>
    </row>
    <row r="127" spans="1:13" x14ac:dyDescent="0.25">
      <c r="A127" s="8" t="s">
        <v>357</v>
      </c>
      <c r="B127" s="8" t="s">
        <v>358</v>
      </c>
      <c r="C127" s="8"/>
      <c r="D127" s="8" t="s">
        <v>12</v>
      </c>
      <c r="E127" s="8">
        <v>1</v>
      </c>
      <c r="F127" s="8">
        <v>0</v>
      </c>
      <c r="G127" s="8">
        <v>1</v>
      </c>
      <c r="H127" s="8">
        <v>8</v>
      </c>
      <c r="I127" s="8">
        <v>0</v>
      </c>
      <c r="J127" s="8"/>
      <c r="L127" s="1"/>
    </row>
    <row r="128" spans="1:13" x14ac:dyDescent="0.25">
      <c r="A128" s="8" t="s">
        <v>359</v>
      </c>
      <c r="B128" s="8" t="s">
        <v>360</v>
      </c>
      <c r="C128" s="8" t="s">
        <v>361</v>
      </c>
      <c r="D128" s="8" t="s">
        <v>72</v>
      </c>
      <c r="E128" s="8">
        <v>3</v>
      </c>
      <c r="F128" s="8">
        <v>0</v>
      </c>
      <c r="G128" s="8">
        <v>0</v>
      </c>
      <c r="H128" s="8">
        <v>6</v>
      </c>
      <c r="I128" s="8">
        <v>0</v>
      </c>
      <c r="J128" s="8"/>
      <c r="L128" s="1"/>
    </row>
    <row r="129" spans="1:13" x14ac:dyDescent="0.25">
      <c r="A129" s="8" t="s">
        <v>362</v>
      </c>
      <c r="B129" s="8" t="s">
        <v>363</v>
      </c>
      <c r="C129" s="8"/>
      <c r="D129" s="8" t="s">
        <v>20</v>
      </c>
      <c r="E129" s="8">
        <v>8</v>
      </c>
      <c r="F129" s="8">
        <v>4</v>
      </c>
      <c r="G129" s="8">
        <v>0</v>
      </c>
      <c r="H129" s="8">
        <v>7</v>
      </c>
      <c r="I129" s="8">
        <v>0</v>
      </c>
      <c r="J129" s="8"/>
      <c r="L129" s="1"/>
    </row>
    <row r="130" spans="1:13" x14ac:dyDescent="0.25">
      <c r="A130" s="8" t="s">
        <v>364</v>
      </c>
      <c r="B130" s="8" t="s">
        <v>365</v>
      </c>
      <c r="C130" s="8" t="s">
        <v>366</v>
      </c>
      <c r="D130" s="8" t="s">
        <v>72</v>
      </c>
      <c r="E130" s="8">
        <v>5</v>
      </c>
      <c r="F130" s="8">
        <v>0</v>
      </c>
      <c r="G130" s="8">
        <v>0</v>
      </c>
      <c r="H130" s="8">
        <v>6</v>
      </c>
      <c r="I130" s="8">
        <v>1</v>
      </c>
      <c r="J130" s="8"/>
      <c r="L130" s="1"/>
    </row>
    <row r="131" spans="1:13" x14ac:dyDescent="0.25">
      <c r="A131" s="8" t="s">
        <v>367</v>
      </c>
      <c r="B131" s="8" t="s">
        <v>368</v>
      </c>
      <c r="C131" s="8"/>
      <c r="D131" s="8" t="s">
        <v>20</v>
      </c>
      <c r="E131" s="8">
        <v>7</v>
      </c>
      <c r="F131" s="8">
        <v>0</v>
      </c>
      <c r="G131" s="8">
        <v>0</v>
      </c>
      <c r="H131" s="8">
        <v>4</v>
      </c>
      <c r="I131" s="8">
        <v>0</v>
      </c>
      <c r="J131" s="8"/>
      <c r="L131" s="1"/>
    </row>
    <row r="132" spans="1:13" x14ac:dyDescent="0.25">
      <c r="A132" s="8" t="s">
        <v>369</v>
      </c>
      <c r="B132" s="8" t="s">
        <v>370</v>
      </c>
      <c r="C132" s="8" t="s">
        <v>371</v>
      </c>
      <c r="D132" s="8" t="s">
        <v>12</v>
      </c>
      <c r="E132" s="8">
        <v>2</v>
      </c>
      <c r="F132" s="8">
        <v>2</v>
      </c>
      <c r="G132" s="8">
        <v>8</v>
      </c>
      <c r="H132" s="8">
        <v>50</v>
      </c>
      <c r="I132" s="8">
        <v>0</v>
      </c>
      <c r="J132" s="8"/>
      <c r="L132" s="1"/>
    </row>
    <row r="133" spans="1:13" x14ac:dyDescent="0.25">
      <c r="A133" s="8" t="s">
        <v>372</v>
      </c>
      <c r="B133" s="8" t="s">
        <v>373</v>
      </c>
      <c r="C133" s="8" t="s">
        <v>374</v>
      </c>
      <c r="D133" s="8" t="s">
        <v>12</v>
      </c>
      <c r="E133" s="8">
        <v>7</v>
      </c>
      <c r="F133" s="8">
        <v>0</v>
      </c>
      <c r="G133" s="8">
        <v>0</v>
      </c>
      <c r="H133" s="8">
        <v>6</v>
      </c>
      <c r="I133" s="8">
        <v>2</v>
      </c>
      <c r="J133" s="8"/>
      <c r="L133" s="1"/>
    </row>
    <row r="134" spans="1:13" x14ac:dyDescent="0.25">
      <c r="A134" s="8" t="s">
        <v>375</v>
      </c>
      <c r="B134" s="8" t="s">
        <v>376</v>
      </c>
      <c r="C134" s="8"/>
      <c r="D134" s="8" t="s">
        <v>12</v>
      </c>
      <c r="E134" s="8">
        <v>8</v>
      </c>
      <c r="F134" s="8">
        <v>9</v>
      </c>
      <c r="G134" s="8">
        <v>0</v>
      </c>
      <c r="H134" s="8">
        <v>9</v>
      </c>
      <c r="I134" s="8">
        <v>0</v>
      </c>
      <c r="J134" s="8"/>
      <c r="L134" s="1"/>
    </row>
    <row r="135" spans="1:13" x14ac:dyDescent="0.25">
      <c r="A135" s="8" t="s">
        <v>377</v>
      </c>
      <c r="B135" s="8" t="s">
        <v>378</v>
      </c>
      <c r="C135" s="8" t="s">
        <v>379</v>
      </c>
      <c r="D135" s="8" t="s">
        <v>12</v>
      </c>
      <c r="E135" s="8">
        <v>6</v>
      </c>
      <c r="F135" s="8">
        <v>0</v>
      </c>
      <c r="G135" s="8">
        <v>0</v>
      </c>
      <c r="H135" s="8">
        <v>14</v>
      </c>
      <c r="I135" s="8">
        <v>0</v>
      </c>
      <c r="J135" s="8"/>
      <c r="L135" s="1"/>
    </row>
    <row r="136" spans="1:13" x14ac:dyDescent="0.25">
      <c r="A136" s="8" t="s">
        <v>380</v>
      </c>
      <c r="B136" s="8" t="s">
        <v>381</v>
      </c>
      <c r="C136" s="8"/>
      <c r="D136" s="8" t="s">
        <v>12</v>
      </c>
      <c r="E136" s="8">
        <v>5</v>
      </c>
      <c r="F136" s="8">
        <v>0</v>
      </c>
      <c r="G136" s="8">
        <v>0</v>
      </c>
      <c r="H136" s="8">
        <v>5</v>
      </c>
      <c r="I136" s="8">
        <v>0</v>
      </c>
      <c r="J136" s="8"/>
      <c r="L136" s="1"/>
      <c r="M136" s="1"/>
    </row>
    <row r="137" spans="1:13" x14ac:dyDescent="0.25">
      <c r="A137" s="8" t="s">
        <v>382</v>
      </c>
      <c r="B137" s="8" t="s">
        <v>383</v>
      </c>
      <c r="C137" s="8" t="s">
        <v>384</v>
      </c>
      <c r="D137" s="8" t="s">
        <v>12</v>
      </c>
      <c r="E137" s="8">
        <v>7</v>
      </c>
      <c r="F137" s="8">
        <v>0</v>
      </c>
      <c r="G137" s="8">
        <v>0</v>
      </c>
      <c r="H137" s="8">
        <v>4</v>
      </c>
      <c r="I137" s="8">
        <v>0</v>
      </c>
      <c r="J137" s="8"/>
      <c r="L137" s="1"/>
      <c r="M137" s="1"/>
    </row>
    <row r="138" spans="1:13" x14ac:dyDescent="0.25">
      <c r="A138" s="8" t="s">
        <v>385</v>
      </c>
      <c r="B138" s="8" t="s">
        <v>386</v>
      </c>
      <c r="C138" s="8"/>
      <c r="D138" s="8" t="s">
        <v>12</v>
      </c>
      <c r="E138" s="8">
        <v>5</v>
      </c>
      <c r="F138" s="8">
        <v>0</v>
      </c>
      <c r="G138" s="8">
        <v>0</v>
      </c>
      <c r="H138" s="8">
        <v>6</v>
      </c>
      <c r="I138" s="8">
        <v>0</v>
      </c>
      <c r="J138" s="8"/>
      <c r="L138" s="1"/>
    </row>
    <row r="139" spans="1:13" x14ac:dyDescent="0.25">
      <c r="A139" s="8" t="s">
        <v>387</v>
      </c>
      <c r="B139" s="8" t="s">
        <v>388</v>
      </c>
      <c r="C139" s="8" t="s">
        <v>389</v>
      </c>
      <c r="D139" s="8" t="s">
        <v>20</v>
      </c>
      <c r="E139" s="8">
        <v>2</v>
      </c>
      <c r="F139" s="8">
        <v>6</v>
      </c>
      <c r="G139" s="8">
        <v>7</v>
      </c>
      <c r="H139" s="8">
        <v>11</v>
      </c>
      <c r="I139" s="8">
        <v>0</v>
      </c>
      <c r="J139" s="8"/>
      <c r="L139" s="1"/>
      <c r="M139" s="1"/>
    </row>
    <row r="140" spans="1:13" x14ac:dyDescent="0.25">
      <c r="A140" s="8" t="s">
        <v>390</v>
      </c>
      <c r="B140" s="8" t="s">
        <v>391</v>
      </c>
      <c r="C140" s="8" t="s">
        <v>392</v>
      </c>
      <c r="D140" s="8" t="s">
        <v>20</v>
      </c>
      <c r="E140" s="8">
        <v>5</v>
      </c>
      <c r="F140" s="8">
        <v>0</v>
      </c>
      <c r="G140" s="8">
        <v>0</v>
      </c>
      <c r="H140" s="8">
        <v>26</v>
      </c>
      <c r="I140" s="8">
        <v>0</v>
      </c>
      <c r="J140" s="8"/>
      <c r="L140" s="1"/>
    </row>
    <row r="141" spans="1:13" x14ac:dyDescent="0.25">
      <c r="A141" s="8" t="s">
        <v>393</v>
      </c>
      <c r="B141" s="8" t="s">
        <v>394</v>
      </c>
      <c r="C141" s="8"/>
      <c r="D141" s="8" t="s">
        <v>312</v>
      </c>
      <c r="E141" s="8">
        <v>7</v>
      </c>
      <c r="F141" s="8">
        <v>0</v>
      </c>
      <c r="G141" s="8">
        <v>0</v>
      </c>
      <c r="H141" s="8">
        <v>5</v>
      </c>
      <c r="I141" s="8">
        <v>0</v>
      </c>
      <c r="J141" s="8"/>
      <c r="L141" s="1"/>
    </row>
    <row r="142" spans="1:13" x14ac:dyDescent="0.25">
      <c r="A142" s="8" t="s">
        <v>395</v>
      </c>
      <c r="B142" s="8" t="s">
        <v>396</v>
      </c>
      <c r="C142" s="8"/>
      <c r="D142" s="8" t="s">
        <v>20</v>
      </c>
      <c r="E142" s="8">
        <v>7</v>
      </c>
      <c r="F142" s="8">
        <v>0</v>
      </c>
      <c r="G142" s="8">
        <v>0</v>
      </c>
      <c r="H142" s="8">
        <v>4</v>
      </c>
      <c r="I142" s="8">
        <v>0</v>
      </c>
      <c r="J142" s="8"/>
      <c r="L142" s="1"/>
    </row>
    <row r="143" spans="1:13" x14ac:dyDescent="0.25">
      <c r="A143" s="8" t="s">
        <v>397</v>
      </c>
      <c r="B143" s="8" t="s">
        <v>398</v>
      </c>
      <c r="C143" s="8"/>
      <c r="D143" s="8" t="s">
        <v>20</v>
      </c>
      <c r="E143" s="8">
        <v>5</v>
      </c>
      <c r="F143" s="8">
        <v>0</v>
      </c>
      <c r="G143" s="8">
        <v>0</v>
      </c>
      <c r="H143" s="8">
        <v>13</v>
      </c>
      <c r="I143" s="8">
        <v>0</v>
      </c>
      <c r="J143" s="8"/>
      <c r="L143" s="1"/>
    </row>
    <row r="144" spans="1:13" x14ac:dyDescent="0.25">
      <c r="A144" s="8" t="s">
        <v>399</v>
      </c>
      <c r="B144" s="8" t="s">
        <v>400</v>
      </c>
      <c r="C144" s="8"/>
      <c r="D144" s="8" t="s">
        <v>72</v>
      </c>
      <c r="E144" s="8">
        <v>1</v>
      </c>
      <c r="F144" s="8">
        <v>0</v>
      </c>
      <c r="G144" s="8">
        <v>1</v>
      </c>
      <c r="H144" s="8">
        <v>6</v>
      </c>
      <c r="I144" s="8">
        <v>0</v>
      </c>
      <c r="J144" s="8"/>
      <c r="L144" s="1"/>
    </row>
    <row r="145" spans="1:13" x14ac:dyDescent="0.25">
      <c r="A145" s="8" t="s">
        <v>401</v>
      </c>
      <c r="B145" s="8" t="s">
        <v>402</v>
      </c>
      <c r="C145" s="8" t="s">
        <v>403</v>
      </c>
      <c r="D145" s="8" t="s">
        <v>12</v>
      </c>
      <c r="E145" s="8">
        <v>7</v>
      </c>
      <c r="F145" s="8">
        <v>0</v>
      </c>
      <c r="G145" s="8">
        <v>0</v>
      </c>
      <c r="H145" s="8">
        <v>4</v>
      </c>
      <c r="I145" s="8">
        <v>0</v>
      </c>
      <c r="J145" s="8"/>
      <c r="L145" s="1"/>
    </row>
    <row r="146" spans="1:13" x14ac:dyDescent="0.25">
      <c r="A146" s="8" t="s">
        <v>404</v>
      </c>
      <c r="B146" s="8" t="s">
        <v>405</v>
      </c>
      <c r="C146" s="8" t="s">
        <v>406</v>
      </c>
      <c r="D146" s="8" t="s">
        <v>20</v>
      </c>
      <c r="E146" s="8">
        <v>3</v>
      </c>
      <c r="F146" s="8">
        <v>0</v>
      </c>
      <c r="G146" s="8">
        <v>0</v>
      </c>
      <c r="H146" s="8">
        <v>7</v>
      </c>
      <c r="I146" s="8">
        <v>1</v>
      </c>
      <c r="J146" s="8"/>
      <c r="L146" s="1"/>
    </row>
    <row r="147" spans="1:13" x14ac:dyDescent="0.25">
      <c r="A147" s="8" t="s">
        <v>407</v>
      </c>
      <c r="B147" s="8" t="s">
        <v>408</v>
      </c>
      <c r="C147" s="8"/>
      <c r="D147" s="8" t="s">
        <v>166</v>
      </c>
      <c r="E147" s="8">
        <v>7</v>
      </c>
      <c r="F147" s="8">
        <v>0</v>
      </c>
      <c r="G147" s="8">
        <v>0</v>
      </c>
      <c r="H147" s="8">
        <v>6</v>
      </c>
      <c r="I147" s="8">
        <v>3</v>
      </c>
      <c r="J147" s="8"/>
      <c r="L147" s="1"/>
    </row>
    <row r="148" spans="1:13" x14ac:dyDescent="0.25">
      <c r="A148" s="8" t="s">
        <v>409</v>
      </c>
      <c r="B148" s="8" t="s">
        <v>410</v>
      </c>
      <c r="C148" s="8" t="s">
        <v>411</v>
      </c>
      <c r="D148" s="8" t="s">
        <v>20</v>
      </c>
      <c r="E148" s="8">
        <v>8</v>
      </c>
      <c r="F148" s="8">
        <v>9</v>
      </c>
      <c r="G148" s="8">
        <v>0</v>
      </c>
      <c r="H148" s="8">
        <v>5</v>
      </c>
      <c r="I148" s="8">
        <v>0</v>
      </c>
      <c r="J148" s="8"/>
      <c r="L148" s="1"/>
    </row>
    <row r="149" spans="1:13" x14ac:dyDescent="0.25">
      <c r="A149" s="8" t="s">
        <v>412</v>
      </c>
      <c r="B149" s="8" t="s">
        <v>413</v>
      </c>
      <c r="C149" s="8"/>
      <c r="D149" s="8" t="s">
        <v>12</v>
      </c>
      <c r="E149" s="8">
        <v>2</v>
      </c>
      <c r="F149" s="8">
        <v>4</v>
      </c>
      <c r="G149" s="8">
        <v>2</v>
      </c>
      <c r="H149" s="8">
        <v>6</v>
      </c>
      <c r="I149" s="8">
        <v>0</v>
      </c>
      <c r="J149" s="8"/>
      <c r="L149" s="1"/>
      <c r="M149" s="1"/>
    </row>
    <row r="150" spans="1:13" x14ac:dyDescent="0.25">
      <c r="A150" s="8" t="s">
        <v>414</v>
      </c>
      <c r="B150" s="8" t="s">
        <v>415</v>
      </c>
      <c r="C150" s="8"/>
      <c r="D150" s="8" t="s">
        <v>12</v>
      </c>
      <c r="E150" s="8">
        <v>2</v>
      </c>
      <c r="F150" s="8">
        <v>3</v>
      </c>
      <c r="G150" s="8">
        <v>1</v>
      </c>
      <c r="H150" s="8">
        <v>7</v>
      </c>
      <c r="I150" s="8">
        <v>0</v>
      </c>
      <c r="J150" s="8"/>
      <c r="L150" s="1"/>
    </row>
    <row r="151" spans="1:13" x14ac:dyDescent="0.25">
      <c r="A151" s="8" t="s">
        <v>416</v>
      </c>
      <c r="B151" s="8" t="s">
        <v>417</v>
      </c>
      <c r="C151" s="8"/>
      <c r="D151" s="8" t="s">
        <v>12</v>
      </c>
      <c r="E151" s="8">
        <v>2</v>
      </c>
      <c r="F151" s="8">
        <v>7</v>
      </c>
      <c r="G151" s="8">
        <v>1</v>
      </c>
      <c r="H151" s="8">
        <v>8</v>
      </c>
      <c r="I151" s="8">
        <v>0</v>
      </c>
      <c r="J151" s="8"/>
      <c r="L151" s="1"/>
    </row>
    <row r="152" spans="1:13" x14ac:dyDescent="0.25">
      <c r="A152" s="8" t="s">
        <v>418</v>
      </c>
      <c r="B152" s="8" t="s">
        <v>419</v>
      </c>
      <c r="C152" s="8"/>
      <c r="D152" s="8" t="s">
        <v>166</v>
      </c>
      <c r="E152" s="8">
        <v>2</v>
      </c>
      <c r="F152" s="8">
        <v>7</v>
      </c>
      <c r="G152" s="8">
        <v>8</v>
      </c>
      <c r="H152" s="8">
        <v>8</v>
      </c>
      <c r="I152" s="8">
        <v>8</v>
      </c>
      <c r="J152" s="8"/>
      <c r="L152" s="1"/>
      <c r="M152" s="1"/>
    </row>
    <row r="153" spans="1:13" x14ac:dyDescent="0.25">
      <c r="A153" s="8" t="s">
        <v>420</v>
      </c>
      <c r="B153" s="8" t="s">
        <v>421</v>
      </c>
      <c r="C153" s="8" t="s">
        <v>422</v>
      </c>
      <c r="D153" s="8" t="s">
        <v>72</v>
      </c>
      <c r="E153" s="8">
        <v>7</v>
      </c>
      <c r="F153" s="8">
        <v>0</v>
      </c>
      <c r="G153" s="8">
        <v>0</v>
      </c>
      <c r="H153" s="8">
        <v>4</v>
      </c>
      <c r="I153" s="8">
        <v>0</v>
      </c>
      <c r="J153" s="8"/>
      <c r="L153" s="1"/>
    </row>
    <row r="154" spans="1:13" x14ac:dyDescent="0.25">
      <c r="A154" s="8" t="s">
        <v>423</v>
      </c>
      <c r="B154" s="8" t="s">
        <v>424</v>
      </c>
      <c r="C154" s="8" t="s">
        <v>425</v>
      </c>
      <c r="D154" s="8" t="s">
        <v>20</v>
      </c>
      <c r="E154" s="8">
        <v>7</v>
      </c>
      <c r="F154" s="8">
        <v>0</v>
      </c>
      <c r="G154" s="8">
        <v>0</v>
      </c>
      <c r="H154" s="8">
        <v>9</v>
      </c>
      <c r="I154" s="8">
        <v>0</v>
      </c>
      <c r="J154" s="8"/>
      <c r="L154" s="1"/>
    </row>
    <row r="155" spans="1:13" x14ac:dyDescent="0.25">
      <c r="A155" s="8" t="s">
        <v>426</v>
      </c>
      <c r="B155" s="8" t="s">
        <v>427</v>
      </c>
      <c r="C155" s="8"/>
      <c r="D155" s="8" t="s">
        <v>12</v>
      </c>
      <c r="E155" s="8">
        <v>1</v>
      </c>
      <c r="F155" s="8">
        <v>0</v>
      </c>
      <c r="G155" s="8">
        <v>1</v>
      </c>
      <c r="H155" s="8">
        <v>11</v>
      </c>
      <c r="I155" s="8">
        <v>2</v>
      </c>
      <c r="J155" s="8"/>
      <c r="L155" s="1"/>
    </row>
    <row r="156" spans="1:13" x14ac:dyDescent="0.25">
      <c r="A156" s="8" t="s">
        <v>428</v>
      </c>
      <c r="B156" s="8" t="s">
        <v>429</v>
      </c>
      <c r="C156" s="8"/>
      <c r="D156" s="8" t="s">
        <v>20</v>
      </c>
      <c r="E156" s="8">
        <v>1</v>
      </c>
      <c r="F156" s="8">
        <v>0</v>
      </c>
      <c r="G156" s="8">
        <v>4</v>
      </c>
      <c r="H156" s="8">
        <v>5</v>
      </c>
      <c r="I156" s="8">
        <v>1</v>
      </c>
      <c r="J156" s="8"/>
      <c r="L156" s="1"/>
    </row>
    <row r="157" spans="1:13" x14ac:dyDescent="0.25">
      <c r="A157" s="8" t="s">
        <v>430</v>
      </c>
      <c r="B157" s="8" t="s">
        <v>431</v>
      </c>
      <c r="C157" s="8" t="s">
        <v>432</v>
      </c>
      <c r="D157" s="8" t="s">
        <v>433</v>
      </c>
      <c r="E157" s="8">
        <v>2</v>
      </c>
      <c r="F157" s="8">
        <v>4</v>
      </c>
      <c r="G157" s="8">
        <v>1</v>
      </c>
      <c r="H157" s="8">
        <v>5</v>
      </c>
      <c r="I157" s="8">
        <v>0</v>
      </c>
      <c r="J157" s="8"/>
      <c r="L157" s="1"/>
    </row>
    <row r="158" spans="1:13" x14ac:dyDescent="0.25">
      <c r="A158" s="8" t="s">
        <v>434</v>
      </c>
      <c r="B158" s="8" t="s">
        <v>435</v>
      </c>
      <c r="C158" s="8"/>
      <c r="D158" s="8" t="s">
        <v>127</v>
      </c>
      <c r="E158" s="8">
        <v>2</v>
      </c>
      <c r="F158" s="8">
        <v>9</v>
      </c>
      <c r="G158" s="8">
        <v>7</v>
      </c>
      <c r="H158" s="8">
        <v>10</v>
      </c>
      <c r="I158" s="8">
        <v>0</v>
      </c>
      <c r="J158" s="8"/>
      <c r="L158" s="1"/>
      <c r="M158" s="1"/>
    </row>
    <row r="159" spans="1:13" x14ac:dyDescent="0.25">
      <c r="A159" s="8" t="s">
        <v>436</v>
      </c>
      <c r="B159" s="8" t="s">
        <v>437</v>
      </c>
      <c r="C159" s="8" t="s">
        <v>438</v>
      </c>
      <c r="D159" s="8" t="s">
        <v>12</v>
      </c>
      <c r="E159" s="8">
        <v>2</v>
      </c>
      <c r="F159" s="8">
        <v>6</v>
      </c>
      <c r="G159" s="8">
        <v>4</v>
      </c>
      <c r="H159" s="8">
        <v>45</v>
      </c>
      <c r="I159" s="8">
        <v>0</v>
      </c>
      <c r="J159" s="8"/>
      <c r="L159" s="1"/>
    </row>
    <row r="160" spans="1:13" x14ac:dyDescent="0.25">
      <c r="A160" s="8" t="s">
        <v>439</v>
      </c>
      <c r="B160" s="8" t="s">
        <v>440</v>
      </c>
      <c r="C160" s="8" t="s">
        <v>441</v>
      </c>
      <c r="D160" s="8" t="s">
        <v>72</v>
      </c>
      <c r="E160" s="8">
        <v>1</v>
      </c>
      <c r="F160" s="8">
        <v>0</v>
      </c>
      <c r="G160" s="8">
        <v>1</v>
      </c>
      <c r="H160" s="8">
        <v>7</v>
      </c>
      <c r="I160" s="8">
        <v>0</v>
      </c>
      <c r="J160" s="8"/>
      <c r="L160" s="1"/>
    </row>
    <row r="161" spans="1:13" x14ac:dyDescent="0.25">
      <c r="A161" s="8" t="s">
        <v>442</v>
      </c>
      <c r="B161" s="8" t="s">
        <v>443</v>
      </c>
      <c r="C161" s="8"/>
      <c r="D161" s="8" t="s">
        <v>12</v>
      </c>
      <c r="E161" s="8">
        <v>8</v>
      </c>
      <c r="F161" s="8">
        <v>10</v>
      </c>
      <c r="G161" s="8">
        <v>0</v>
      </c>
      <c r="H161" s="8">
        <v>9</v>
      </c>
      <c r="I161" s="8">
        <v>0</v>
      </c>
      <c r="J161" s="8"/>
      <c r="L161" s="1"/>
      <c r="M161" s="1"/>
    </row>
    <row r="162" spans="1:13" x14ac:dyDescent="0.25">
      <c r="A162" s="8" t="s">
        <v>444</v>
      </c>
      <c r="B162" s="8" t="s">
        <v>445</v>
      </c>
      <c r="C162" s="8" t="s">
        <v>446</v>
      </c>
      <c r="D162" s="8" t="s">
        <v>12</v>
      </c>
      <c r="E162" s="8">
        <v>4</v>
      </c>
      <c r="F162" s="8">
        <v>0</v>
      </c>
      <c r="G162" s="8">
        <v>0</v>
      </c>
      <c r="H162" s="8">
        <v>13</v>
      </c>
      <c r="I162" s="8">
        <v>0</v>
      </c>
      <c r="J162" s="8"/>
      <c r="L162" s="1"/>
    </row>
    <row r="163" spans="1:13" ht="24" customHeight="1" x14ac:dyDescent="0.25">
      <c r="A163" s="8" t="s">
        <v>447</v>
      </c>
      <c r="B163" s="1" t="s">
        <v>448</v>
      </c>
      <c r="C163" s="8" t="s">
        <v>449</v>
      </c>
      <c r="D163" s="8" t="s">
        <v>166</v>
      </c>
      <c r="E163" s="8">
        <v>2</v>
      </c>
      <c r="F163" s="8">
        <v>5</v>
      </c>
      <c r="G163" s="8">
        <v>5</v>
      </c>
      <c r="H163" s="8">
        <v>61</v>
      </c>
      <c r="I163" s="8">
        <v>17</v>
      </c>
      <c r="J163" s="8"/>
      <c r="L163" s="1"/>
      <c r="M163" s="1"/>
    </row>
    <row r="164" spans="1:13" x14ac:dyDescent="0.25">
      <c r="A164" s="8" t="s">
        <v>450</v>
      </c>
      <c r="B164" s="8" t="s">
        <v>451</v>
      </c>
      <c r="C164" s="8" t="s">
        <v>452</v>
      </c>
      <c r="D164" s="8" t="s">
        <v>166</v>
      </c>
      <c r="E164" s="8">
        <v>6</v>
      </c>
      <c r="F164" s="8">
        <v>0</v>
      </c>
      <c r="G164" s="8">
        <v>0</v>
      </c>
      <c r="H164" s="8">
        <v>7</v>
      </c>
      <c r="I164" s="8">
        <v>0</v>
      </c>
      <c r="J164" s="8"/>
      <c r="L164" s="1"/>
    </row>
    <row r="165" spans="1:13" x14ac:dyDescent="0.25">
      <c r="A165" s="8" t="s">
        <v>453</v>
      </c>
      <c r="B165" s="8" t="s">
        <v>454</v>
      </c>
      <c r="C165" s="8"/>
      <c r="D165" s="8" t="s">
        <v>166</v>
      </c>
      <c r="E165" s="8">
        <v>6</v>
      </c>
      <c r="F165" s="8">
        <v>0</v>
      </c>
      <c r="G165" s="8">
        <v>0</v>
      </c>
      <c r="H165" s="8">
        <v>10</v>
      </c>
      <c r="I165" s="8">
        <v>4</v>
      </c>
      <c r="J165" s="8"/>
      <c r="L165" s="1"/>
    </row>
    <row r="166" spans="1:13" x14ac:dyDescent="0.25">
      <c r="A166" s="8" t="s">
        <v>455</v>
      </c>
      <c r="B166" s="8" t="s">
        <v>456</v>
      </c>
      <c r="C166" s="8" t="s">
        <v>457</v>
      </c>
      <c r="D166" s="8" t="s">
        <v>127</v>
      </c>
      <c r="E166" s="8">
        <v>5</v>
      </c>
      <c r="F166" s="8">
        <v>0</v>
      </c>
      <c r="G166" s="8">
        <v>0</v>
      </c>
      <c r="H166" s="8">
        <v>7</v>
      </c>
      <c r="I166" s="8">
        <v>0</v>
      </c>
      <c r="J166" s="8"/>
      <c r="L166" s="1"/>
      <c r="M166" s="1"/>
    </row>
    <row r="167" spans="1:13" x14ac:dyDescent="0.25">
      <c r="A167" s="8" t="s">
        <v>458</v>
      </c>
      <c r="B167" s="8" t="s">
        <v>459</v>
      </c>
      <c r="C167" s="8"/>
      <c r="D167" s="8" t="s">
        <v>12</v>
      </c>
      <c r="E167" s="8">
        <v>1</v>
      </c>
      <c r="F167" s="8">
        <v>0</v>
      </c>
      <c r="G167" s="8">
        <v>1</v>
      </c>
      <c r="H167" s="8">
        <v>8</v>
      </c>
      <c r="I167" s="8">
        <v>1</v>
      </c>
      <c r="J167" s="8"/>
      <c r="L167" s="1"/>
    </row>
    <row r="168" spans="1:13" x14ac:dyDescent="0.25">
      <c r="A168" s="8" t="s">
        <v>460</v>
      </c>
      <c r="B168" s="8" t="s">
        <v>461</v>
      </c>
      <c r="C168" s="8"/>
      <c r="D168" s="8" t="s">
        <v>20</v>
      </c>
      <c r="E168" s="8">
        <v>5</v>
      </c>
      <c r="F168" s="8">
        <v>0</v>
      </c>
      <c r="G168" s="8">
        <v>0</v>
      </c>
      <c r="H168" s="8">
        <v>7</v>
      </c>
      <c r="I168" s="8">
        <v>0</v>
      </c>
      <c r="J168" s="8"/>
      <c r="L168" s="1"/>
      <c r="M168" s="1"/>
    </row>
    <row r="169" spans="1:13" x14ac:dyDescent="0.25">
      <c r="A169" s="8" t="s">
        <v>462</v>
      </c>
      <c r="B169" s="8" t="s">
        <v>463</v>
      </c>
      <c r="C169" s="8"/>
      <c r="D169" s="8" t="s">
        <v>12</v>
      </c>
      <c r="E169" s="8">
        <v>1</v>
      </c>
      <c r="F169" s="8">
        <v>0</v>
      </c>
      <c r="G169" s="8">
        <v>1</v>
      </c>
      <c r="H169" s="8">
        <v>15</v>
      </c>
      <c r="I169" s="8">
        <v>0</v>
      </c>
      <c r="J169" s="8"/>
      <c r="L169" s="1"/>
    </row>
    <row r="170" spans="1:13" x14ac:dyDescent="0.25">
      <c r="A170" s="8" t="s">
        <v>464</v>
      </c>
      <c r="B170" s="8" t="s">
        <v>465</v>
      </c>
      <c r="C170" s="8"/>
      <c r="D170" s="8" t="s">
        <v>166</v>
      </c>
      <c r="E170" s="8">
        <v>7</v>
      </c>
      <c r="F170" s="8">
        <v>0</v>
      </c>
      <c r="G170" s="8">
        <v>0</v>
      </c>
      <c r="H170" s="8">
        <v>7</v>
      </c>
      <c r="I170" s="8">
        <v>2</v>
      </c>
      <c r="J170" s="8"/>
      <c r="L170" s="1"/>
      <c r="M170" s="1"/>
    </row>
    <row r="171" spans="1:13" x14ac:dyDescent="0.25">
      <c r="A171" s="8" t="s">
        <v>466</v>
      </c>
      <c r="B171" s="8" t="s">
        <v>467</v>
      </c>
      <c r="C171" s="8"/>
      <c r="D171" s="8" t="s">
        <v>468</v>
      </c>
      <c r="E171" s="8">
        <v>2</v>
      </c>
      <c r="F171" s="8">
        <v>3</v>
      </c>
      <c r="G171" s="8">
        <v>1</v>
      </c>
      <c r="H171" s="8">
        <v>11</v>
      </c>
      <c r="I171" s="8">
        <v>0</v>
      </c>
      <c r="J171" s="8"/>
      <c r="L171" s="1"/>
    </row>
    <row r="172" spans="1:13" x14ac:dyDescent="0.25">
      <c r="A172" s="8" t="s">
        <v>469</v>
      </c>
      <c r="B172" s="8" t="s">
        <v>470</v>
      </c>
      <c r="C172" s="8"/>
      <c r="D172" s="8" t="s">
        <v>12</v>
      </c>
      <c r="E172" s="8">
        <v>6</v>
      </c>
      <c r="F172" s="8">
        <v>0</v>
      </c>
      <c r="G172" s="8">
        <v>0</v>
      </c>
      <c r="H172" s="8">
        <v>9</v>
      </c>
      <c r="I172" s="8">
        <v>0</v>
      </c>
      <c r="J172" s="8"/>
      <c r="L172" s="1"/>
    </row>
    <row r="173" spans="1:13" x14ac:dyDescent="0.25">
      <c r="A173" s="8" t="s">
        <v>471</v>
      </c>
      <c r="B173" s="8" t="s">
        <v>472</v>
      </c>
      <c r="C173" s="8"/>
      <c r="D173" s="8" t="s">
        <v>12</v>
      </c>
      <c r="E173" s="8">
        <v>8</v>
      </c>
      <c r="F173" s="8">
        <v>9</v>
      </c>
      <c r="G173" s="8">
        <v>0</v>
      </c>
      <c r="H173" s="8">
        <v>40</v>
      </c>
      <c r="I173" s="8">
        <v>0</v>
      </c>
      <c r="J173" s="8"/>
      <c r="L173" s="1"/>
    </row>
    <row r="174" spans="1:13" x14ac:dyDescent="0.25">
      <c r="A174" s="8" t="s">
        <v>473</v>
      </c>
      <c r="B174" s="8" t="s">
        <v>474</v>
      </c>
      <c r="C174" s="8" t="s">
        <v>475</v>
      </c>
      <c r="D174" s="8" t="s">
        <v>12</v>
      </c>
      <c r="E174" s="8">
        <v>5</v>
      </c>
      <c r="F174" s="8">
        <v>0</v>
      </c>
      <c r="G174" s="8">
        <v>0</v>
      </c>
      <c r="H174" s="8">
        <v>8</v>
      </c>
      <c r="I174" s="8">
        <v>0</v>
      </c>
      <c r="J174" s="8"/>
      <c r="L174" s="1"/>
    </row>
    <row r="175" spans="1:13" x14ac:dyDescent="0.25">
      <c r="A175" s="8" t="s">
        <v>476</v>
      </c>
      <c r="B175" s="8" t="s">
        <v>477</v>
      </c>
      <c r="C175" s="8"/>
      <c r="D175" s="8" t="s">
        <v>72</v>
      </c>
      <c r="E175" s="8">
        <v>2</v>
      </c>
      <c r="F175" s="8">
        <v>5</v>
      </c>
      <c r="G175" s="8">
        <v>3</v>
      </c>
      <c r="H175" s="8">
        <v>7</v>
      </c>
      <c r="I175" s="8">
        <v>0</v>
      </c>
      <c r="J175" s="8"/>
      <c r="L175" s="1"/>
    </row>
    <row r="176" spans="1:13" x14ac:dyDescent="0.25">
      <c r="A176" s="8" t="s">
        <v>478</v>
      </c>
      <c r="B176" s="8" t="s">
        <v>479</v>
      </c>
      <c r="C176" s="8" t="s">
        <v>480</v>
      </c>
      <c r="D176" s="8" t="s">
        <v>166</v>
      </c>
      <c r="E176" s="8">
        <v>5</v>
      </c>
      <c r="F176" s="8">
        <v>0</v>
      </c>
      <c r="G176" s="8">
        <v>0</v>
      </c>
      <c r="H176" s="8">
        <v>12</v>
      </c>
      <c r="I176" s="8">
        <v>1</v>
      </c>
      <c r="J176" s="8"/>
      <c r="L176" s="1"/>
    </row>
    <row r="177" spans="1:13" x14ac:dyDescent="0.25">
      <c r="A177" s="8" t="s">
        <v>481</v>
      </c>
      <c r="B177" s="8" t="s">
        <v>482</v>
      </c>
      <c r="C177" s="8" t="s">
        <v>483</v>
      </c>
      <c r="D177" s="8" t="s">
        <v>127</v>
      </c>
      <c r="E177" s="8">
        <v>2</v>
      </c>
      <c r="F177" s="8">
        <v>6</v>
      </c>
      <c r="G177" s="8">
        <v>8</v>
      </c>
      <c r="H177" s="8">
        <v>8</v>
      </c>
      <c r="I177" s="8">
        <v>0</v>
      </c>
      <c r="J177" s="8"/>
      <c r="L177" s="1"/>
    </row>
    <row r="178" spans="1:13" x14ac:dyDescent="0.25">
      <c r="A178" s="8" t="s">
        <v>484</v>
      </c>
      <c r="B178" s="8" t="s">
        <v>485</v>
      </c>
      <c r="C178" s="8"/>
      <c r="D178" s="8" t="s">
        <v>12</v>
      </c>
      <c r="E178" s="8">
        <v>3</v>
      </c>
      <c r="F178" s="8">
        <v>0</v>
      </c>
      <c r="G178" s="8">
        <v>0</v>
      </c>
      <c r="H178" s="8">
        <v>5</v>
      </c>
      <c r="I178" s="8">
        <v>0</v>
      </c>
      <c r="J178" s="8"/>
      <c r="L178" s="1"/>
    </row>
    <row r="179" spans="1:13" x14ac:dyDescent="0.25">
      <c r="A179" s="8" t="s">
        <v>486</v>
      </c>
      <c r="B179" s="8" t="s">
        <v>487</v>
      </c>
      <c r="C179" s="8" t="s">
        <v>488</v>
      </c>
      <c r="D179" s="8" t="s">
        <v>72</v>
      </c>
      <c r="E179" s="8">
        <v>2</v>
      </c>
      <c r="F179" s="8">
        <v>3</v>
      </c>
      <c r="G179" s="8">
        <v>9</v>
      </c>
      <c r="H179" s="8">
        <v>29</v>
      </c>
      <c r="I179" s="8">
        <v>1</v>
      </c>
      <c r="J179" s="8"/>
      <c r="L179" s="1"/>
    </row>
    <row r="180" spans="1:13" x14ac:dyDescent="0.25">
      <c r="A180" s="8" t="s">
        <v>489</v>
      </c>
      <c r="B180" s="8" t="s">
        <v>490</v>
      </c>
      <c r="C180" s="8"/>
      <c r="D180" s="8" t="s">
        <v>12</v>
      </c>
      <c r="E180" s="8">
        <v>1</v>
      </c>
      <c r="F180" s="8">
        <v>0</v>
      </c>
      <c r="G180" s="8">
        <v>1</v>
      </c>
      <c r="H180" s="8">
        <v>8</v>
      </c>
      <c r="I180" s="8">
        <v>0</v>
      </c>
      <c r="J180" s="8"/>
      <c r="L180" s="1"/>
      <c r="M180" s="1"/>
    </row>
    <row r="181" spans="1:13" x14ac:dyDescent="0.25">
      <c r="A181" s="8" t="s">
        <v>491</v>
      </c>
      <c r="B181" s="8" t="s">
        <v>492</v>
      </c>
      <c r="C181" s="8" t="s">
        <v>493</v>
      </c>
      <c r="D181" s="8" t="s">
        <v>12</v>
      </c>
      <c r="E181" s="8">
        <v>5</v>
      </c>
      <c r="F181" s="8">
        <v>0</v>
      </c>
      <c r="G181" s="8">
        <v>0</v>
      </c>
      <c r="H181" s="8">
        <v>20</v>
      </c>
      <c r="I181" s="8">
        <v>0</v>
      </c>
      <c r="J181" s="8"/>
      <c r="L181" s="1"/>
      <c r="M181" s="1"/>
    </row>
    <row r="182" spans="1:13" x14ac:dyDescent="0.25">
      <c r="A182" s="8" t="s">
        <v>494</v>
      </c>
      <c r="B182" s="8" t="s">
        <v>495</v>
      </c>
      <c r="C182" s="8" t="s">
        <v>496</v>
      </c>
      <c r="D182" s="8" t="s">
        <v>12</v>
      </c>
      <c r="E182" s="8">
        <v>6</v>
      </c>
      <c r="F182" s="8">
        <v>0</v>
      </c>
      <c r="G182" s="8">
        <v>0</v>
      </c>
      <c r="H182" s="8">
        <v>15</v>
      </c>
      <c r="I182" s="8">
        <v>0</v>
      </c>
      <c r="J182" s="8"/>
      <c r="L182" s="1"/>
    </row>
    <row r="183" spans="1:13" x14ac:dyDescent="0.25">
      <c r="A183" s="8" t="s">
        <v>497</v>
      </c>
      <c r="B183" s="8" t="s">
        <v>498</v>
      </c>
      <c r="C183" s="8"/>
      <c r="D183" s="8" t="s">
        <v>166</v>
      </c>
      <c r="E183" s="8">
        <v>6</v>
      </c>
      <c r="F183" s="8">
        <v>0</v>
      </c>
      <c r="G183" s="8">
        <v>0</v>
      </c>
      <c r="H183" s="8">
        <v>6</v>
      </c>
      <c r="I183" s="8">
        <v>0</v>
      </c>
      <c r="J183" s="8"/>
      <c r="L183" s="1"/>
    </row>
    <row r="184" spans="1:13" x14ac:dyDescent="0.25">
      <c r="A184" s="8" t="s">
        <v>499</v>
      </c>
      <c r="B184" s="8" t="s">
        <v>500</v>
      </c>
      <c r="C184" s="8"/>
      <c r="D184" s="8" t="s">
        <v>20</v>
      </c>
      <c r="E184" s="8">
        <v>2</v>
      </c>
      <c r="F184" s="8">
        <v>7</v>
      </c>
      <c r="G184" s="8">
        <v>1</v>
      </c>
      <c r="H184" s="8">
        <v>7</v>
      </c>
      <c r="I184" s="8">
        <v>0</v>
      </c>
      <c r="J184" s="8"/>
      <c r="L184" s="1"/>
    </row>
    <row r="185" spans="1:13" x14ac:dyDescent="0.25">
      <c r="A185" s="8" t="s">
        <v>501</v>
      </c>
      <c r="B185" s="8" t="s">
        <v>502</v>
      </c>
      <c r="C185" s="8" t="s">
        <v>503</v>
      </c>
      <c r="D185" s="8" t="s">
        <v>72</v>
      </c>
      <c r="E185" s="8">
        <v>2</v>
      </c>
      <c r="F185" s="8">
        <v>5</v>
      </c>
      <c r="G185" s="8">
        <v>1</v>
      </c>
      <c r="H185" s="8">
        <v>5</v>
      </c>
      <c r="I185" s="8">
        <v>0</v>
      </c>
      <c r="J185" s="8"/>
      <c r="L185" s="1"/>
    </row>
    <row r="186" spans="1:13" x14ac:dyDescent="0.25">
      <c r="A186" s="8" t="s">
        <v>504</v>
      </c>
      <c r="B186" s="8" t="s">
        <v>505</v>
      </c>
      <c r="C186" s="8" t="s">
        <v>506</v>
      </c>
      <c r="D186" s="8" t="s">
        <v>12</v>
      </c>
      <c r="E186" s="8">
        <v>2</v>
      </c>
      <c r="F186" s="8">
        <v>6</v>
      </c>
      <c r="G186" s="8">
        <v>7</v>
      </c>
      <c r="H186" s="8">
        <v>19</v>
      </c>
      <c r="I186" s="8">
        <v>0</v>
      </c>
      <c r="J186" s="8"/>
      <c r="L186" s="1"/>
    </row>
    <row r="187" spans="1:13" x14ac:dyDescent="0.25">
      <c r="A187" s="8" t="s">
        <v>507</v>
      </c>
      <c r="B187" s="8" t="s">
        <v>508</v>
      </c>
      <c r="C187" s="8" t="s">
        <v>509</v>
      </c>
      <c r="D187" s="8" t="s">
        <v>20</v>
      </c>
      <c r="E187" s="8">
        <v>2</v>
      </c>
      <c r="F187" s="8">
        <v>3</v>
      </c>
      <c r="G187" s="8">
        <v>4</v>
      </c>
      <c r="H187" s="8">
        <v>8</v>
      </c>
      <c r="I187" s="8">
        <v>0</v>
      </c>
      <c r="J187" s="8"/>
      <c r="L187" s="1"/>
    </row>
    <row r="188" spans="1:13" x14ac:dyDescent="0.25">
      <c r="A188" s="8" t="s">
        <v>510</v>
      </c>
      <c r="B188" s="8" t="s">
        <v>511</v>
      </c>
      <c r="C188" s="8"/>
      <c r="D188" s="8" t="s">
        <v>12</v>
      </c>
      <c r="E188" s="8">
        <v>6</v>
      </c>
      <c r="F188" s="8">
        <v>0</v>
      </c>
      <c r="G188" s="8">
        <v>0</v>
      </c>
      <c r="H188" s="8">
        <v>9</v>
      </c>
      <c r="I188" s="8">
        <v>0</v>
      </c>
      <c r="J188" s="8"/>
      <c r="L188" s="1"/>
    </row>
    <row r="189" spans="1:13" x14ac:dyDescent="0.25">
      <c r="A189" s="8" t="s">
        <v>512</v>
      </c>
      <c r="B189" s="8" t="s">
        <v>513</v>
      </c>
      <c r="C189" s="8" t="s">
        <v>514</v>
      </c>
      <c r="D189" s="8" t="s">
        <v>515</v>
      </c>
      <c r="E189" s="8">
        <v>8</v>
      </c>
      <c r="F189" s="8">
        <v>3</v>
      </c>
      <c r="G189" s="8">
        <v>0</v>
      </c>
      <c r="H189" s="8">
        <v>11</v>
      </c>
      <c r="I189" s="8">
        <v>0</v>
      </c>
      <c r="J189" s="8"/>
      <c r="L189" s="1"/>
      <c r="M189" s="1"/>
    </row>
    <row r="190" spans="1:13" x14ac:dyDescent="0.25">
      <c r="A190" s="8" t="s">
        <v>516</v>
      </c>
      <c r="B190" s="8" t="s">
        <v>517</v>
      </c>
      <c r="C190" s="8"/>
      <c r="D190" s="8" t="s">
        <v>72</v>
      </c>
      <c r="E190" s="8">
        <v>7</v>
      </c>
      <c r="F190" s="8">
        <v>0</v>
      </c>
      <c r="G190" s="8">
        <v>0</v>
      </c>
      <c r="H190" s="8">
        <v>7</v>
      </c>
      <c r="I190" s="8">
        <v>0</v>
      </c>
      <c r="J190" s="8"/>
      <c r="L190" s="1"/>
      <c r="M190" s="1"/>
    </row>
    <row r="191" spans="1:13" x14ac:dyDescent="0.25">
      <c r="A191" s="8" t="s">
        <v>518</v>
      </c>
      <c r="B191" s="8" t="s">
        <v>519</v>
      </c>
      <c r="C191" s="8"/>
      <c r="D191" s="8" t="s">
        <v>20</v>
      </c>
      <c r="E191" s="8">
        <v>5</v>
      </c>
      <c r="F191" s="8">
        <v>0</v>
      </c>
      <c r="G191" s="8">
        <v>0</v>
      </c>
      <c r="H191" s="8">
        <v>10</v>
      </c>
      <c r="I191" s="8">
        <v>0</v>
      </c>
      <c r="J191" s="8"/>
      <c r="L191" s="1"/>
    </row>
    <row r="192" spans="1:13" x14ac:dyDescent="0.25">
      <c r="A192" s="8" t="s">
        <v>520</v>
      </c>
      <c r="B192" s="8" t="s">
        <v>521</v>
      </c>
      <c r="C192" s="8" t="s">
        <v>522</v>
      </c>
      <c r="D192" s="8" t="s">
        <v>166</v>
      </c>
      <c r="E192" s="8">
        <v>7</v>
      </c>
      <c r="F192" s="8">
        <v>0</v>
      </c>
      <c r="G192" s="8">
        <v>0</v>
      </c>
      <c r="H192" s="8">
        <v>9</v>
      </c>
      <c r="I192" s="8">
        <v>1</v>
      </c>
      <c r="J192" s="8"/>
      <c r="L192" s="1"/>
    </row>
    <row r="193" spans="1:13" x14ac:dyDescent="0.25">
      <c r="A193" s="8" t="s">
        <v>523</v>
      </c>
      <c r="B193" s="8" t="s">
        <v>524</v>
      </c>
      <c r="C193" s="8" t="s">
        <v>525</v>
      </c>
      <c r="D193" s="8" t="s">
        <v>166</v>
      </c>
      <c r="E193" s="8">
        <v>7</v>
      </c>
      <c r="F193" s="8">
        <v>0</v>
      </c>
      <c r="G193" s="8">
        <v>0</v>
      </c>
      <c r="H193" s="8">
        <v>6</v>
      </c>
      <c r="I193" s="8">
        <v>0</v>
      </c>
      <c r="J193" s="8"/>
      <c r="L193" s="1"/>
    </row>
    <row r="194" spans="1:13" x14ac:dyDescent="0.25">
      <c r="A194" s="8" t="s">
        <v>526</v>
      </c>
      <c r="B194" s="8" t="s">
        <v>527</v>
      </c>
      <c r="C194" s="8" t="s">
        <v>528</v>
      </c>
      <c r="D194" s="8" t="s">
        <v>12</v>
      </c>
      <c r="E194" s="8">
        <v>2</v>
      </c>
      <c r="F194" s="8">
        <v>7</v>
      </c>
      <c r="G194" s="8">
        <v>8</v>
      </c>
      <c r="H194" s="8">
        <v>7</v>
      </c>
      <c r="I194" s="8">
        <v>0</v>
      </c>
      <c r="J194" s="8"/>
      <c r="L194" s="1"/>
    </row>
    <row r="195" spans="1:13" x14ac:dyDescent="0.25">
      <c r="A195" s="8" t="s">
        <v>529</v>
      </c>
      <c r="B195" s="8" t="s">
        <v>530</v>
      </c>
      <c r="C195" s="8" t="s">
        <v>531</v>
      </c>
      <c r="D195" s="8" t="s">
        <v>532</v>
      </c>
      <c r="E195" s="8">
        <v>2</v>
      </c>
      <c r="F195" s="8">
        <v>1</v>
      </c>
      <c r="G195" s="8">
        <v>1</v>
      </c>
      <c r="H195" s="8">
        <v>11</v>
      </c>
      <c r="I195" s="8">
        <v>0</v>
      </c>
      <c r="J195" s="8"/>
      <c r="L195" s="1"/>
    </row>
    <row r="196" spans="1:13" x14ac:dyDescent="0.25">
      <c r="A196" s="8" t="s">
        <v>533</v>
      </c>
      <c r="B196" s="8" t="s">
        <v>534</v>
      </c>
      <c r="C196" s="8" t="s">
        <v>535</v>
      </c>
      <c r="D196" s="8" t="s">
        <v>12</v>
      </c>
      <c r="E196" s="8">
        <v>2</v>
      </c>
      <c r="F196" s="8">
        <v>3</v>
      </c>
      <c r="G196" s="8">
        <v>2</v>
      </c>
      <c r="H196" s="8">
        <v>13</v>
      </c>
      <c r="I196" s="8">
        <v>0</v>
      </c>
      <c r="J196" s="8"/>
      <c r="L196" s="1"/>
      <c r="M196" s="1"/>
    </row>
    <row r="197" spans="1:13" x14ac:dyDescent="0.25">
      <c r="A197" s="8" t="s">
        <v>536</v>
      </c>
      <c r="B197" s="8" t="s">
        <v>537</v>
      </c>
      <c r="C197" s="8"/>
      <c r="D197" s="8" t="s">
        <v>12</v>
      </c>
      <c r="E197" s="8">
        <v>5</v>
      </c>
      <c r="F197" s="8">
        <v>0</v>
      </c>
      <c r="G197" s="8">
        <v>0</v>
      </c>
      <c r="H197" s="8">
        <v>12</v>
      </c>
      <c r="I197" s="8">
        <v>1</v>
      </c>
      <c r="J197" s="8"/>
      <c r="L197" s="1"/>
      <c r="M197" s="1"/>
    </row>
    <row r="198" spans="1:13" x14ac:dyDescent="0.25">
      <c r="A198" s="8" t="s">
        <v>538</v>
      </c>
      <c r="B198" s="8" t="s">
        <v>539</v>
      </c>
      <c r="C198" s="8"/>
      <c r="D198" s="8" t="s">
        <v>20</v>
      </c>
      <c r="E198" s="8">
        <v>5</v>
      </c>
      <c r="F198" s="8">
        <v>0</v>
      </c>
      <c r="G198" s="8">
        <v>0</v>
      </c>
      <c r="H198" s="8">
        <v>4</v>
      </c>
      <c r="I198" s="8">
        <v>0</v>
      </c>
      <c r="J198" s="8"/>
      <c r="L198" s="1"/>
    </row>
    <row r="199" spans="1:13" x14ac:dyDescent="0.25">
      <c r="A199" s="8" t="s">
        <v>540</v>
      </c>
      <c r="B199" s="8" t="s">
        <v>541</v>
      </c>
      <c r="C199" s="8" t="s">
        <v>542</v>
      </c>
      <c r="D199" s="8" t="s">
        <v>321</v>
      </c>
      <c r="E199" s="8">
        <v>6</v>
      </c>
      <c r="F199" s="8">
        <v>0</v>
      </c>
      <c r="G199" s="8">
        <v>0</v>
      </c>
      <c r="H199" s="8">
        <v>33</v>
      </c>
      <c r="I199" s="8">
        <v>1</v>
      </c>
      <c r="J199" s="8"/>
      <c r="L199" s="1"/>
      <c r="M199" s="1"/>
    </row>
    <row r="200" spans="1:13" x14ac:dyDescent="0.25">
      <c r="A200" s="8" t="s">
        <v>543</v>
      </c>
      <c r="B200" s="8" t="s">
        <v>544</v>
      </c>
      <c r="C200" s="8" t="s">
        <v>545</v>
      </c>
      <c r="D200" s="8" t="s">
        <v>72</v>
      </c>
      <c r="E200" s="8">
        <v>2</v>
      </c>
      <c r="F200" s="8">
        <v>9</v>
      </c>
      <c r="G200" s="8">
        <v>10</v>
      </c>
      <c r="H200" s="8">
        <v>7</v>
      </c>
      <c r="I200" s="8">
        <v>0</v>
      </c>
      <c r="J200" s="8"/>
      <c r="L200" s="1"/>
    </row>
    <row r="201" spans="1:13" x14ac:dyDescent="0.25">
      <c r="A201" s="8" t="s">
        <v>546</v>
      </c>
      <c r="B201" s="8" t="s">
        <v>547</v>
      </c>
      <c r="C201" s="8"/>
      <c r="D201" s="8" t="s">
        <v>20</v>
      </c>
      <c r="E201" s="8">
        <v>8</v>
      </c>
      <c r="F201" s="8">
        <v>1</v>
      </c>
      <c r="G201" s="8">
        <v>0</v>
      </c>
      <c r="H201" s="8">
        <v>8</v>
      </c>
      <c r="I201" s="8">
        <v>0</v>
      </c>
      <c r="J201" s="8"/>
      <c r="L201" s="1"/>
    </row>
    <row r="202" spans="1:13" x14ac:dyDescent="0.25">
      <c r="A202" s="8" t="s">
        <v>548</v>
      </c>
      <c r="B202" s="8" t="s">
        <v>549</v>
      </c>
      <c r="C202" s="8"/>
      <c r="D202" s="8" t="s">
        <v>12</v>
      </c>
      <c r="E202" s="8">
        <v>5</v>
      </c>
      <c r="F202" s="8">
        <v>0</v>
      </c>
      <c r="G202" s="8">
        <v>0</v>
      </c>
      <c r="H202" s="8">
        <v>16</v>
      </c>
      <c r="I202" s="8">
        <v>0</v>
      </c>
      <c r="J202" s="8"/>
      <c r="L202" s="1"/>
    </row>
    <row r="203" spans="1:13" x14ac:dyDescent="0.25">
      <c r="A203" s="8" t="s">
        <v>550</v>
      </c>
      <c r="B203" s="8" t="s">
        <v>551</v>
      </c>
      <c r="C203" s="8" t="s">
        <v>552</v>
      </c>
      <c r="D203" s="8" t="s">
        <v>12</v>
      </c>
      <c r="E203" s="8">
        <v>5</v>
      </c>
      <c r="F203" s="8">
        <v>0</v>
      </c>
      <c r="G203" s="8">
        <v>0</v>
      </c>
      <c r="H203" s="8">
        <v>6</v>
      </c>
      <c r="I203" s="8">
        <v>0</v>
      </c>
      <c r="J203" s="8"/>
      <c r="L203" s="1"/>
      <c r="M203" s="1"/>
    </row>
    <row r="204" spans="1:13" x14ac:dyDescent="0.25">
      <c r="A204" s="8" t="s">
        <v>553</v>
      </c>
      <c r="B204" s="8" t="s">
        <v>554</v>
      </c>
      <c r="C204" s="8"/>
      <c r="D204" s="8" t="s">
        <v>166</v>
      </c>
      <c r="E204" s="8">
        <v>8</v>
      </c>
      <c r="F204" s="8">
        <v>3</v>
      </c>
      <c r="G204" s="8">
        <v>0</v>
      </c>
      <c r="H204" s="8">
        <v>6</v>
      </c>
      <c r="I204" s="8">
        <v>0</v>
      </c>
      <c r="J204" s="8"/>
      <c r="L204" s="1"/>
    </row>
    <row r="205" spans="1:13" x14ac:dyDescent="0.25">
      <c r="A205" s="8" t="s">
        <v>555</v>
      </c>
      <c r="B205" s="8" t="s">
        <v>556</v>
      </c>
      <c r="C205" s="8" t="s">
        <v>557</v>
      </c>
      <c r="D205" s="8" t="s">
        <v>20</v>
      </c>
      <c r="E205" s="8">
        <v>6</v>
      </c>
      <c r="F205" s="8">
        <v>0</v>
      </c>
      <c r="G205" s="8">
        <v>0</v>
      </c>
      <c r="H205" s="8">
        <v>11</v>
      </c>
      <c r="I205" s="8">
        <v>0</v>
      </c>
      <c r="J205" s="8"/>
      <c r="L205" s="1"/>
    </row>
    <row r="206" spans="1:13" x14ac:dyDescent="0.25">
      <c r="A206" s="8" t="s">
        <v>558</v>
      </c>
      <c r="B206" s="8" t="s">
        <v>559</v>
      </c>
      <c r="C206" s="8" t="s">
        <v>560</v>
      </c>
      <c r="D206" s="8" t="s">
        <v>12</v>
      </c>
      <c r="E206" s="8">
        <v>1</v>
      </c>
      <c r="F206" s="8">
        <v>0</v>
      </c>
      <c r="G206" s="8">
        <v>3</v>
      </c>
      <c r="H206" s="8">
        <v>8</v>
      </c>
      <c r="I206" s="8">
        <v>0</v>
      </c>
      <c r="J206" s="8"/>
      <c r="L206" s="1"/>
    </row>
    <row r="207" spans="1:13" x14ac:dyDescent="0.25">
      <c r="A207" s="8" t="s">
        <v>561</v>
      </c>
      <c r="B207" s="8" t="s">
        <v>562</v>
      </c>
      <c r="C207" s="8" t="s">
        <v>563</v>
      </c>
      <c r="D207" s="8" t="s">
        <v>312</v>
      </c>
      <c r="E207" s="8">
        <v>5</v>
      </c>
      <c r="F207" s="8">
        <v>0</v>
      </c>
      <c r="G207" s="8">
        <v>0</v>
      </c>
      <c r="H207" s="8">
        <v>6</v>
      </c>
      <c r="I207" s="8">
        <v>0</v>
      </c>
      <c r="J207" s="8"/>
      <c r="L207" s="1"/>
      <c r="M207" s="1"/>
    </row>
    <row r="208" spans="1:13" x14ac:dyDescent="0.25">
      <c r="A208" s="8" t="s">
        <v>564</v>
      </c>
      <c r="B208" s="8" t="s">
        <v>565</v>
      </c>
      <c r="C208" s="8" t="s">
        <v>566</v>
      </c>
      <c r="D208" s="8" t="s">
        <v>20</v>
      </c>
      <c r="E208" s="8">
        <v>5</v>
      </c>
      <c r="F208" s="8">
        <v>0</v>
      </c>
      <c r="G208" s="8">
        <v>0</v>
      </c>
      <c r="H208" s="8">
        <v>9</v>
      </c>
      <c r="I208" s="8">
        <v>0</v>
      </c>
      <c r="J208" s="8"/>
      <c r="L208" s="1"/>
    </row>
    <row r="209" spans="1:13" x14ac:dyDescent="0.25">
      <c r="A209" s="8" t="s">
        <v>567</v>
      </c>
      <c r="B209" s="8" t="s">
        <v>568</v>
      </c>
      <c r="C209" s="8" t="s">
        <v>569</v>
      </c>
      <c r="D209" s="8" t="s">
        <v>166</v>
      </c>
      <c r="E209" s="8">
        <v>6</v>
      </c>
      <c r="F209" s="8">
        <v>0</v>
      </c>
      <c r="G209" s="8">
        <v>0</v>
      </c>
      <c r="H209" s="8">
        <v>11</v>
      </c>
      <c r="I209" s="8">
        <v>0</v>
      </c>
      <c r="J209" s="8"/>
      <c r="L209" s="1"/>
    </row>
    <row r="210" spans="1:13" x14ac:dyDescent="0.25">
      <c r="A210" s="8" t="s">
        <v>570</v>
      </c>
      <c r="B210" s="8" t="s">
        <v>571</v>
      </c>
      <c r="C210" s="8"/>
      <c r="D210" s="8" t="s">
        <v>20</v>
      </c>
      <c r="E210" s="8">
        <v>6</v>
      </c>
      <c r="F210" s="8">
        <v>0</v>
      </c>
      <c r="G210" s="8">
        <v>0</v>
      </c>
      <c r="H210" s="8">
        <v>7</v>
      </c>
      <c r="I210" s="8">
        <v>0</v>
      </c>
      <c r="J210" s="8"/>
      <c r="L210" s="1"/>
    </row>
    <row r="211" spans="1:13" x14ac:dyDescent="0.25">
      <c r="A211" s="8" t="s">
        <v>572</v>
      </c>
      <c r="B211" s="8" t="s">
        <v>573</v>
      </c>
      <c r="C211" s="8" t="s">
        <v>574</v>
      </c>
      <c r="D211" s="8" t="s">
        <v>20</v>
      </c>
      <c r="E211" s="8">
        <v>6</v>
      </c>
      <c r="F211" s="8">
        <v>0</v>
      </c>
      <c r="G211" s="8">
        <v>0</v>
      </c>
      <c r="H211" s="8">
        <v>7</v>
      </c>
      <c r="I211" s="8">
        <v>0</v>
      </c>
      <c r="J211" s="8"/>
      <c r="L211" s="1"/>
    </row>
    <row r="212" spans="1:13" x14ac:dyDescent="0.25">
      <c r="A212" s="8" t="s">
        <v>575</v>
      </c>
      <c r="B212" s="8" t="s">
        <v>576</v>
      </c>
      <c r="C212" s="8" t="s">
        <v>577</v>
      </c>
      <c r="D212" s="8" t="s">
        <v>20</v>
      </c>
      <c r="E212" s="8">
        <v>8</v>
      </c>
      <c r="F212" s="8">
        <v>1</v>
      </c>
      <c r="G212" s="8">
        <v>0</v>
      </c>
      <c r="H212" s="8">
        <v>6</v>
      </c>
      <c r="I212" s="8">
        <v>0</v>
      </c>
      <c r="J212" s="8"/>
      <c r="L212" s="1"/>
    </row>
    <row r="213" spans="1:13" x14ac:dyDescent="0.25">
      <c r="A213" s="8" t="s">
        <v>578</v>
      </c>
      <c r="B213" s="8" t="s">
        <v>579</v>
      </c>
      <c r="C213" s="8"/>
      <c r="D213" s="8" t="s">
        <v>12</v>
      </c>
      <c r="E213" s="8">
        <v>1</v>
      </c>
      <c r="F213" s="8">
        <v>0</v>
      </c>
      <c r="G213" s="8">
        <v>1</v>
      </c>
      <c r="H213" s="8">
        <v>31</v>
      </c>
      <c r="I213" s="8">
        <v>0</v>
      </c>
      <c r="J213" s="8"/>
      <c r="L213" s="1"/>
      <c r="M213" s="1"/>
    </row>
    <row r="214" spans="1:13" x14ac:dyDescent="0.25">
      <c r="A214" s="8" t="s">
        <v>580</v>
      </c>
      <c r="B214" s="8" t="s">
        <v>581</v>
      </c>
      <c r="C214" s="8"/>
      <c r="D214" s="8" t="s">
        <v>166</v>
      </c>
      <c r="E214" s="8">
        <v>2</v>
      </c>
      <c r="F214" s="8">
        <v>7</v>
      </c>
      <c r="G214" s="8">
        <v>6</v>
      </c>
      <c r="H214" s="8">
        <v>4</v>
      </c>
      <c r="I214" s="8">
        <v>0</v>
      </c>
      <c r="J214" s="8"/>
      <c r="L214" s="1"/>
    </row>
    <row r="215" spans="1:13" x14ac:dyDescent="0.25">
      <c r="A215" s="8" t="s">
        <v>582</v>
      </c>
      <c r="B215" s="8" t="s">
        <v>583</v>
      </c>
      <c r="C215" s="8"/>
      <c r="D215" s="8" t="s">
        <v>166</v>
      </c>
      <c r="E215" s="8">
        <v>2</v>
      </c>
      <c r="F215" s="8">
        <v>5</v>
      </c>
      <c r="G215" s="8">
        <v>10</v>
      </c>
      <c r="H215" s="8">
        <v>11</v>
      </c>
      <c r="I215" s="8">
        <v>8</v>
      </c>
      <c r="J215" s="8"/>
      <c r="L215" s="1"/>
    </row>
    <row r="216" spans="1:13" x14ac:dyDescent="0.25">
      <c r="A216" s="8" t="s">
        <v>584</v>
      </c>
      <c r="B216" s="8" t="s">
        <v>585</v>
      </c>
      <c r="C216" s="8" t="s">
        <v>586</v>
      </c>
      <c r="D216" s="8" t="s">
        <v>72</v>
      </c>
      <c r="E216" s="8">
        <v>6</v>
      </c>
      <c r="F216" s="8">
        <v>0</v>
      </c>
      <c r="G216" s="8">
        <v>0</v>
      </c>
      <c r="H216" s="8">
        <v>6</v>
      </c>
      <c r="I216" s="8">
        <v>0</v>
      </c>
      <c r="J216" s="8"/>
      <c r="L216" s="1"/>
    </row>
    <row r="217" spans="1:13" x14ac:dyDescent="0.25">
      <c r="A217" s="8" t="s">
        <v>587</v>
      </c>
      <c r="B217" s="8" t="s">
        <v>588</v>
      </c>
      <c r="C217" s="8" t="s">
        <v>589</v>
      </c>
      <c r="D217" s="8" t="s">
        <v>532</v>
      </c>
      <c r="E217" s="8">
        <v>2</v>
      </c>
      <c r="F217" s="8">
        <v>1</v>
      </c>
      <c r="G217" s="8">
        <v>2</v>
      </c>
      <c r="H217" s="8">
        <v>6</v>
      </c>
      <c r="I217" s="8">
        <v>0</v>
      </c>
      <c r="J217" s="8"/>
      <c r="L217" s="1"/>
    </row>
    <row r="218" spans="1:13" x14ac:dyDescent="0.25">
      <c r="A218" s="8" t="s">
        <v>590</v>
      </c>
      <c r="B218" s="8" t="s">
        <v>591</v>
      </c>
      <c r="C218" s="8"/>
      <c r="D218" s="8" t="s">
        <v>433</v>
      </c>
      <c r="E218" s="8">
        <v>2</v>
      </c>
      <c r="F218" s="8">
        <v>8</v>
      </c>
      <c r="G218" s="8">
        <v>10</v>
      </c>
      <c r="H218" s="8">
        <v>5</v>
      </c>
      <c r="I218" s="8">
        <v>1</v>
      </c>
      <c r="J218" s="8"/>
      <c r="L218" s="1"/>
    </row>
    <row r="219" spans="1:13" x14ac:dyDescent="0.25">
      <c r="A219" s="8" t="s">
        <v>592</v>
      </c>
      <c r="B219" s="8" t="s">
        <v>593</v>
      </c>
      <c r="C219" s="8" t="s">
        <v>594</v>
      </c>
      <c r="D219" s="8" t="s">
        <v>72</v>
      </c>
      <c r="E219" s="8">
        <v>2</v>
      </c>
      <c r="F219" s="8">
        <v>3</v>
      </c>
      <c r="G219" s="8">
        <v>2</v>
      </c>
      <c r="H219" s="8">
        <v>5</v>
      </c>
      <c r="I219" s="8">
        <v>0</v>
      </c>
      <c r="J219" s="8"/>
      <c r="L219" s="1"/>
    </row>
    <row r="220" spans="1:13" x14ac:dyDescent="0.25">
      <c r="A220" s="8" t="s">
        <v>595</v>
      </c>
      <c r="B220" s="8" t="s">
        <v>596</v>
      </c>
      <c r="C220" s="8"/>
      <c r="D220" s="8" t="s">
        <v>166</v>
      </c>
      <c r="E220" s="8">
        <v>3</v>
      </c>
      <c r="F220" s="8">
        <v>0</v>
      </c>
      <c r="G220" s="8">
        <v>0</v>
      </c>
      <c r="H220" s="8">
        <v>8</v>
      </c>
      <c r="I220" s="8">
        <v>4</v>
      </c>
      <c r="J220" s="8"/>
      <c r="L220" s="1"/>
      <c r="M220" s="1"/>
    </row>
    <row r="221" spans="1:13" x14ac:dyDescent="0.25">
      <c r="A221" s="8" t="s">
        <v>597</v>
      </c>
      <c r="B221" s="8" t="s">
        <v>598</v>
      </c>
      <c r="C221" s="8"/>
      <c r="D221" s="8" t="s">
        <v>20</v>
      </c>
      <c r="E221" s="8">
        <v>1</v>
      </c>
      <c r="F221" s="8">
        <v>0</v>
      </c>
      <c r="G221" s="8">
        <v>1</v>
      </c>
      <c r="H221" s="8">
        <v>11</v>
      </c>
      <c r="I221" s="8">
        <v>0</v>
      </c>
      <c r="J221" s="8"/>
      <c r="L221" s="1"/>
    </row>
    <row r="222" spans="1:13" x14ac:dyDescent="0.25">
      <c r="A222" s="8" t="s">
        <v>599</v>
      </c>
      <c r="B222" s="8" t="s">
        <v>600</v>
      </c>
      <c r="C222" s="8"/>
      <c r="D222" s="8" t="s">
        <v>601</v>
      </c>
      <c r="E222" s="8">
        <v>2</v>
      </c>
      <c r="F222" s="8">
        <v>9</v>
      </c>
      <c r="G222" s="8">
        <v>4</v>
      </c>
      <c r="H222" s="8">
        <v>6</v>
      </c>
      <c r="I222" s="8">
        <v>0</v>
      </c>
      <c r="J222" s="8"/>
      <c r="L222" s="1"/>
    </row>
    <row r="223" spans="1:13" x14ac:dyDescent="0.25">
      <c r="A223" s="8" t="s">
        <v>602</v>
      </c>
      <c r="B223" s="8" t="s">
        <v>603</v>
      </c>
      <c r="C223" s="8" t="s">
        <v>604</v>
      </c>
      <c r="D223" s="8" t="s">
        <v>20</v>
      </c>
      <c r="E223" s="8">
        <v>5</v>
      </c>
      <c r="F223" s="8">
        <v>0</v>
      </c>
      <c r="G223" s="8">
        <v>0</v>
      </c>
      <c r="H223" s="8">
        <v>16</v>
      </c>
      <c r="I223" s="8">
        <v>0</v>
      </c>
      <c r="J223" s="8"/>
      <c r="L223" s="1"/>
      <c r="M223" s="1"/>
    </row>
    <row r="224" spans="1:13" x14ac:dyDescent="0.25">
      <c r="A224" s="8" t="s">
        <v>605</v>
      </c>
      <c r="B224" s="8" t="s">
        <v>606</v>
      </c>
      <c r="C224" s="8" t="s">
        <v>607</v>
      </c>
      <c r="D224" s="8" t="s">
        <v>12</v>
      </c>
      <c r="E224" s="8">
        <v>6</v>
      </c>
      <c r="F224" s="8">
        <v>0</v>
      </c>
      <c r="G224" s="8">
        <v>0</v>
      </c>
      <c r="H224" s="8">
        <v>14</v>
      </c>
      <c r="I224" s="8">
        <v>2</v>
      </c>
      <c r="J224" s="8"/>
      <c r="L224" s="1"/>
    </row>
    <row r="225" spans="1:13" x14ac:dyDescent="0.25">
      <c r="A225" s="8" t="s">
        <v>608</v>
      </c>
      <c r="B225" s="8" t="s">
        <v>609</v>
      </c>
      <c r="C225" s="8"/>
      <c r="D225" s="8" t="s">
        <v>127</v>
      </c>
      <c r="E225" s="8">
        <v>7</v>
      </c>
      <c r="F225" s="8">
        <v>0</v>
      </c>
      <c r="G225" s="8">
        <v>0</v>
      </c>
      <c r="H225" s="8">
        <v>9</v>
      </c>
      <c r="I225" s="8">
        <v>0</v>
      </c>
      <c r="J225" s="8"/>
      <c r="L225" s="1"/>
    </row>
    <row r="226" spans="1:13" x14ac:dyDescent="0.25">
      <c r="A226" s="8" t="s">
        <v>610</v>
      </c>
      <c r="B226" s="8" t="s">
        <v>611</v>
      </c>
      <c r="C226" s="8" t="s">
        <v>612</v>
      </c>
      <c r="D226" s="8" t="s">
        <v>12</v>
      </c>
      <c r="E226" s="8">
        <v>2</v>
      </c>
      <c r="F226" s="8">
        <v>1</v>
      </c>
      <c r="G226" s="8">
        <v>2</v>
      </c>
      <c r="H226" s="8">
        <v>7</v>
      </c>
      <c r="I226" s="8">
        <v>1</v>
      </c>
      <c r="J226" s="8"/>
      <c r="L226" s="1"/>
    </row>
    <row r="227" spans="1:13" x14ac:dyDescent="0.25">
      <c r="A227" s="8" t="s">
        <v>613</v>
      </c>
      <c r="B227" s="8" t="s">
        <v>614</v>
      </c>
      <c r="C227" s="8" t="s">
        <v>615</v>
      </c>
      <c r="D227" s="8" t="s">
        <v>20</v>
      </c>
      <c r="E227" s="8">
        <v>5</v>
      </c>
      <c r="F227" s="8">
        <v>0</v>
      </c>
      <c r="G227" s="8">
        <v>0</v>
      </c>
      <c r="H227" s="8">
        <v>7</v>
      </c>
      <c r="I227" s="8">
        <v>0</v>
      </c>
      <c r="J227" s="8"/>
      <c r="L227" s="1"/>
    </row>
    <row r="228" spans="1:13" x14ac:dyDescent="0.25">
      <c r="A228" s="8" t="s">
        <v>616</v>
      </c>
      <c r="B228" s="8" t="s">
        <v>617</v>
      </c>
      <c r="C228" s="8" t="s">
        <v>618</v>
      </c>
      <c r="D228" s="8" t="s">
        <v>619</v>
      </c>
      <c r="E228" s="8">
        <v>2</v>
      </c>
      <c r="F228" s="8">
        <v>2</v>
      </c>
      <c r="G228" s="8">
        <v>5</v>
      </c>
      <c r="H228" s="8">
        <v>44</v>
      </c>
      <c r="I228" s="8">
        <v>0</v>
      </c>
      <c r="J228" s="8"/>
      <c r="L228" s="1"/>
      <c r="M228" s="1"/>
    </row>
    <row r="229" spans="1:13" x14ac:dyDescent="0.25">
      <c r="A229" s="8" t="s">
        <v>620</v>
      </c>
      <c r="B229" s="8" t="s">
        <v>621</v>
      </c>
      <c r="C229" s="8"/>
      <c r="D229" s="8" t="s">
        <v>72</v>
      </c>
      <c r="E229" s="8">
        <v>2</v>
      </c>
      <c r="F229" s="8">
        <v>10</v>
      </c>
      <c r="G229" s="8">
        <v>10</v>
      </c>
      <c r="H229" s="8">
        <v>7</v>
      </c>
      <c r="I229" s="8">
        <v>0</v>
      </c>
      <c r="J229" s="8"/>
      <c r="L229" s="1"/>
    </row>
    <row r="230" spans="1:13" x14ac:dyDescent="0.25">
      <c r="A230" s="8" t="s">
        <v>622</v>
      </c>
      <c r="B230" s="8" t="s">
        <v>623</v>
      </c>
      <c r="C230" s="8" t="s">
        <v>624</v>
      </c>
      <c r="D230" s="8" t="s">
        <v>12</v>
      </c>
      <c r="E230" s="8">
        <v>7</v>
      </c>
      <c r="F230" s="8">
        <v>0</v>
      </c>
      <c r="G230" s="8">
        <v>0</v>
      </c>
      <c r="H230" s="8">
        <v>20</v>
      </c>
      <c r="I230" s="8">
        <v>2</v>
      </c>
      <c r="J230" s="8"/>
      <c r="L230" s="1"/>
      <c r="M230" s="1"/>
    </row>
    <row r="231" spans="1:13" x14ac:dyDescent="0.25">
      <c r="A231" s="8" t="s">
        <v>625</v>
      </c>
      <c r="B231" s="8" t="s">
        <v>626</v>
      </c>
      <c r="C231" s="8"/>
      <c r="D231" s="8" t="s">
        <v>72</v>
      </c>
      <c r="E231" s="8">
        <v>2</v>
      </c>
      <c r="F231" s="8">
        <v>1</v>
      </c>
      <c r="G231" s="8">
        <v>1</v>
      </c>
      <c r="H231" s="8">
        <v>7</v>
      </c>
      <c r="I231" s="8">
        <v>0</v>
      </c>
      <c r="J231" s="8"/>
      <c r="L231" s="1"/>
    </row>
    <row r="232" spans="1:13" x14ac:dyDescent="0.25">
      <c r="A232" s="8" t="s">
        <v>627</v>
      </c>
      <c r="B232" s="8" t="s">
        <v>628</v>
      </c>
      <c r="C232" s="8" t="s">
        <v>629</v>
      </c>
      <c r="D232" s="8" t="s">
        <v>127</v>
      </c>
      <c r="E232" s="8">
        <v>6</v>
      </c>
      <c r="F232" s="8">
        <v>0</v>
      </c>
      <c r="G232" s="8">
        <v>0</v>
      </c>
      <c r="H232" s="8">
        <v>6</v>
      </c>
      <c r="I232" s="8">
        <v>0</v>
      </c>
      <c r="J232" s="8"/>
      <c r="L232" s="1"/>
    </row>
    <row r="233" spans="1:13" x14ac:dyDescent="0.25">
      <c r="A233" s="8" t="s">
        <v>630</v>
      </c>
      <c r="B233" s="8" t="s">
        <v>631</v>
      </c>
      <c r="C233" s="8"/>
      <c r="D233" s="8" t="s">
        <v>20</v>
      </c>
      <c r="E233" s="8">
        <v>5</v>
      </c>
      <c r="F233" s="8">
        <v>0</v>
      </c>
      <c r="G233" s="8">
        <v>0</v>
      </c>
      <c r="H233" s="8">
        <v>7</v>
      </c>
      <c r="I233" s="8">
        <v>0</v>
      </c>
      <c r="J233" s="8"/>
      <c r="L233" s="1"/>
    </row>
    <row r="234" spans="1:13" x14ac:dyDescent="0.25">
      <c r="A234" s="8" t="s">
        <v>632</v>
      </c>
      <c r="B234" s="8" t="s">
        <v>633</v>
      </c>
      <c r="C234" s="8" t="s">
        <v>634</v>
      </c>
      <c r="D234" s="8" t="s">
        <v>601</v>
      </c>
      <c r="E234" s="8">
        <v>8</v>
      </c>
      <c r="F234" s="8">
        <v>3</v>
      </c>
      <c r="G234" s="8">
        <v>0</v>
      </c>
      <c r="H234" s="8">
        <v>7</v>
      </c>
      <c r="I234" s="8">
        <v>0</v>
      </c>
      <c r="J234" s="8"/>
      <c r="L234" s="1"/>
      <c r="M234" s="1"/>
    </row>
    <row r="235" spans="1:13" x14ac:dyDescent="0.25">
      <c r="A235" s="8" t="s">
        <v>635</v>
      </c>
      <c r="B235" s="8" t="s">
        <v>636</v>
      </c>
      <c r="C235" s="8"/>
      <c r="D235" s="8" t="s">
        <v>72</v>
      </c>
      <c r="E235" s="8">
        <v>8</v>
      </c>
      <c r="F235" s="8">
        <v>4</v>
      </c>
      <c r="G235" s="8">
        <v>0</v>
      </c>
      <c r="H235" s="8">
        <v>4</v>
      </c>
      <c r="I235" s="8">
        <v>0</v>
      </c>
      <c r="J235" s="8"/>
      <c r="L235" s="1"/>
    </row>
    <row r="236" spans="1:13" x14ac:dyDescent="0.25">
      <c r="A236" s="8" t="s">
        <v>637</v>
      </c>
      <c r="B236" s="8" t="s">
        <v>638</v>
      </c>
      <c r="C236" s="8" t="s">
        <v>639</v>
      </c>
      <c r="D236" s="8" t="s">
        <v>72</v>
      </c>
      <c r="E236" s="8">
        <v>5</v>
      </c>
      <c r="F236" s="8">
        <v>0</v>
      </c>
      <c r="G236" s="8">
        <v>0</v>
      </c>
      <c r="H236" s="8">
        <v>6</v>
      </c>
      <c r="I236" s="8">
        <v>0</v>
      </c>
      <c r="J236" s="8"/>
      <c r="L236" s="1"/>
    </row>
    <row r="237" spans="1:13" x14ac:dyDescent="0.25">
      <c r="A237" s="8" t="s">
        <v>640</v>
      </c>
      <c r="B237" s="8" t="s">
        <v>641</v>
      </c>
      <c r="C237" s="8" t="s">
        <v>642</v>
      </c>
      <c r="D237" s="8" t="s">
        <v>312</v>
      </c>
      <c r="E237" s="8">
        <v>7</v>
      </c>
      <c r="F237" s="8">
        <v>0</v>
      </c>
      <c r="G237" s="8">
        <v>0</v>
      </c>
      <c r="H237" s="8">
        <v>5</v>
      </c>
      <c r="I237" s="8">
        <v>0</v>
      </c>
      <c r="J237" s="8"/>
      <c r="L237" s="1"/>
    </row>
    <row r="238" spans="1:13" x14ac:dyDescent="0.25">
      <c r="A238" s="8" t="s">
        <v>643</v>
      </c>
      <c r="B238" s="8" t="s">
        <v>644</v>
      </c>
      <c r="C238" s="8"/>
      <c r="D238" s="8" t="s">
        <v>321</v>
      </c>
      <c r="E238" s="8">
        <v>2</v>
      </c>
      <c r="F238" s="8">
        <v>3</v>
      </c>
      <c r="G238" s="8">
        <v>8</v>
      </c>
      <c r="H238" s="8">
        <v>7</v>
      </c>
      <c r="I238" s="8">
        <v>0</v>
      </c>
      <c r="J238" s="8"/>
      <c r="L238" s="1"/>
    </row>
    <row r="239" spans="1:13" x14ac:dyDescent="0.25">
      <c r="A239" s="8" t="s">
        <v>645</v>
      </c>
      <c r="B239" s="8" t="s">
        <v>646</v>
      </c>
      <c r="C239" s="8"/>
      <c r="D239" s="8" t="s">
        <v>72</v>
      </c>
      <c r="E239" s="8">
        <v>2</v>
      </c>
      <c r="F239" s="8">
        <v>7</v>
      </c>
      <c r="G239" s="8">
        <v>4</v>
      </c>
      <c r="H239" s="8">
        <v>10</v>
      </c>
      <c r="I239" s="8">
        <v>0</v>
      </c>
      <c r="J239" s="8"/>
      <c r="L239" s="1"/>
    </row>
    <row r="240" spans="1:13" x14ac:dyDescent="0.25">
      <c r="A240" s="8" t="s">
        <v>647</v>
      </c>
      <c r="B240" s="8" t="s">
        <v>648</v>
      </c>
      <c r="C240" s="8"/>
      <c r="D240" s="8" t="s">
        <v>72</v>
      </c>
      <c r="E240" s="8">
        <v>1</v>
      </c>
      <c r="F240" s="8">
        <v>0</v>
      </c>
      <c r="G240" s="8">
        <v>1</v>
      </c>
      <c r="H240" s="8">
        <v>9</v>
      </c>
      <c r="I240" s="8">
        <v>0</v>
      </c>
      <c r="J240" s="8"/>
      <c r="L240" s="1"/>
    </row>
    <row r="241" spans="1:13" x14ac:dyDescent="0.25">
      <c r="A241" s="8" t="s">
        <v>649</v>
      </c>
      <c r="B241" s="8" t="s">
        <v>650</v>
      </c>
      <c r="C241" s="8"/>
      <c r="D241" s="8" t="s">
        <v>12</v>
      </c>
      <c r="E241" s="8">
        <v>2</v>
      </c>
      <c r="F241" s="8">
        <v>7</v>
      </c>
      <c r="G241" s="8">
        <v>1</v>
      </c>
      <c r="H241" s="8">
        <v>11</v>
      </c>
      <c r="I241" s="8">
        <v>1</v>
      </c>
      <c r="J241" s="8"/>
      <c r="L241" s="1"/>
      <c r="M241" s="1"/>
    </row>
    <row r="242" spans="1:13" x14ac:dyDescent="0.25">
      <c r="A242" s="8" t="s">
        <v>651</v>
      </c>
      <c r="B242" s="8" t="s">
        <v>652</v>
      </c>
      <c r="C242" s="8" t="s">
        <v>653</v>
      </c>
      <c r="D242" s="8" t="s">
        <v>72</v>
      </c>
      <c r="E242" s="8">
        <v>6</v>
      </c>
      <c r="F242" s="8">
        <v>0</v>
      </c>
      <c r="G242" s="8">
        <v>0</v>
      </c>
      <c r="H242" s="8">
        <v>6</v>
      </c>
      <c r="I242" s="8">
        <v>1</v>
      </c>
      <c r="J242" s="8"/>
      <c r="L242" s="1"/>
    </row>
    <row r="243" spans="1:13" x14ac:dyDescent="0.25">
      <c r="A243" s="8" t="s">
        <v>654</v>
      </c>
      <c r="B243" s="8" t="s">
        <v>655</v>
      </c>
      <c r="C243" s="8" t="s">
        <v>656</v>
      </c>
      <c r="D243" s="8" t="s">
        <v>127</v>
      </c>
      <c r="E243" s="8">
        <v>8</v>
      </c>
      <c r="F243" s="8">
        <v>2</v>
      </c>
      <c r="G243" s="8">
        <v>0</v>
      </c>
      <c r="H243" s="8">
        <v>8</v>
      </c>
      <c r="I243" s="8">
        <v>0</v>
      </c>
      <c r="J243" s="8"/>
      <c r="L243" s="1"/>
    </row>
    <row r="244" spans="1:13" x14ac:dyDescent="0.25">
      <c r="A244" s="8" t="s">
        <v>657</v>
      </c>
      <c r="B244" s="8" t="s">
        <v>658</v>
      </c>
      <c r="C244" s="8"/>
      <c r="D244" s="8" t="s">
        <v>20</v>
      </c>
      <c r="E244" s="8">
        <v>6</v>
      </c>
      <c r="F244" s="8">
        <v>0</v>
      </c>
      <c r="G244" s="8">
        <v>0</v>
      </c>
      <c r="H244" s="8">
        <v>6</v>
      </c>
      <c r="I244" s="8">
        <v>0</v>
      </c>
      <c r="J244" s="8"/>
      <c r="L244" s="1"/>
    </row>
    <row r="245" spans="1:13" x14ac:dyDescent="0.25">
      <c r="A245" s="8" t="s">
        <v>659</v>
      </c>
      <c r="B245" s="8" t="s">
        <v>660</v>
      </c>
      <c r="C245" s="8"/>
      <c r="D245" s="8" t="s">
        <v>312</v>
      </c>
      <c r="E245" s="8">
        <v>7</v>
      </c>
      <c r="F245" s="8">
        <v>0</v>
      </c>
      <c r="G245" s="8">
        <v>0</v>
      </c>
      <c r="H245" s="8">
        <v>5</v>
      </c>
      <c r="I245" s="8">
        <v>0</v>
      </c>
      <c r="J245" s="8"/>
      <c r="L245" s="1"/>
    </row>
    <row r="246" spans="1:13" x14ac:dyDescent="0.25">
      <c r="A246" s="8" t="s">
        <v>661</v>
      </c>
      <c r="B246" s="8" t="s">
        <v>662</v>
      </c>
      <c r="C246" s="8"/>
      <c r="D246" s="8" t="s">
        <v>166</v>
      </c>
      <c r="E246" s="8">
        <v>5</v>
      </c>
      <c r="F246" s="8">
        <v>0</v>
      </c>
      <c r="G246" s="8">
        <v>0</v>
      </c>
      <c r="H246" s="8">
        <v>10</v>
      </c>
      <c r="I246" s="8">
        <v>0</v>
      </c>
      <c r="J246" s="8"/>
      <c r="L246" s="1"/>
      <c r="M246" s="1"/>
    </row>
    <row r="247" spans="1:13" x14ac:dyDescent="0.25">
      <c r="A247" s="8" t="s">
        <v>663</v>
      </c>
      <c r="B247" s="8" t="s">
        <v>664</v>
      </c>
      <c r="C247" s="8"/>
      <c r="D247" s="8" t="s">
        <v>127</v>
      </c>
      <c r="E247" s="8">
        <v>5</v>
      </c>
      <c r="F247" s="8">
        <v>0</v>
      </c>
      <c r="G247" s="8">
        <v>0</v>
      </c>
      <c r="H247" s="8">
        <v>9</v>
      </c>
      <c r="I247" s="8">
        <v>0</v>
      </c>
      <c r="J247" s="8"/>
      <c r="L247" s="1"/>
    </row>
    <row r="248" spans="1:13" x14ac:dyDescent="0.25">
      <c r="A248" s="8" t="s">
        <v>665</v>
      </c>
      <c r="B248" s="8" t="s">
        <v>666</v>
      </c>
      <c r="C248" s="8"/>
      <c r="D248" s="8" t="s">
        <v>667</v>
      </c>
      <c r="E248" s="8">
        <v>7</v>
      </c>
      <c r="F248" s="8">
        <v>0</v>
      </c>
      <c r="G248" s="8">
        <v>0</v>
      </c>
      <c r="H248" s="8">
        <v>5</v>
      </c>
      <c r="I248" s="8">
        <v>0</v>
      </c>
      <c r="J248" s="8"/>
      <c r="L248" s="1"/>
    </row>
    <row r="249" spans="1:13" x14ac:dyDescent="0.25">
      <c r="A249" s="8" t="s">
        <v>668</v>
      </c>
      <c r="B249" s="8" t="s">
        <v>669</v>
      </c>
      <c r="C249" s="8"/>
      <c r="D249" s="8" t="s">
        <v>166</v>
      </c>
      <c r="E249" s="8">
        <v>6</v>
      </c>
      <c r="F249" s="8">
        <v>0</v>
      </c>
      <c r="G249" s="8">
        <v>0</v>
      </c>
      <c r="H249" s="8">
        <v>5</v>
      </c>
      <c r="I249" s="8">
        <v>1</v>
      </c>
      <c r="J249" s="8"/>
      <c r="L249" s="1"/>
    </row>
    <row r="250" spans="1:13" x14ac:dyDescent="0.25">
      <c r="A250" s="8" t="s">
        <v>670</v>
      </c>
      <c r="B250" s="8" t="s">
        <v>671</v>
      </c>
      <c r="C250" s="8"/>
      <c r="D250" s="8" t="s">
        <v>312</v>
      </c>
      <c r="E250" s="8">
        <v>6</v>
      </c>
      <c r="F250" s="8">
        <v>0</v>
      </c>
      <c r="G250" s="8">
        <v>0</v>
      </c>
      <c r="H250" s="8">
        <v>5</v>
      </c>
      <c r="I250" s="8">
        <v>0</v>
      </c>
      <c r="J250" s="8"/>
      <c r="L250" s="1"/>
    </row>
    <row r="251" spans="1:13" x14ac:dyDescent="0.25">
      <c r="A251" s="8" t="s">
        <v>672</v>
      </c>
      <c r="B251" s="8" t="s">
        <v>673</v>
      </c>
      <c r="C251" s="8"/>
      <c r="D251" s="8" t="s">
        <v>601</v>
      </c>
      <c r="E251" s="8">
        <v>5</v>
      </c>
      <c r="F251" s="8">
        <v>0</v>
      </c>
      <c r="G251" s="8">
        <v>0</v>
      </c>
      <c r="H251" s="8">
        <v>4</v>
      </c>
      <c r="I251" s="8">
        <v>0</v>
      </c>
      <c r="J251" s="8"/>
      <c r="L251" s="1"/>
    </row>
    <row r="252" spans="1:13" x14ac:dyDescent="0.25">
      <c r="A252" s="8" t="s">
        <v>674</v>
      </c>
      <c r="B252" s="8" t="s">
        <v>675</v>
      </c>
      <c r="C252" s="8" t="s">
        <v>676</v>
      </c>
      <c r="D252" s="8" t="s">
        <v>619</v>
      </c>
      <c r="E252" s="8">
        <v>2</v>
      </c>
      <c r="F252" s="8">
        <v>8</v>
      </c>
      <c r="G252" s="8">
        <v>8</v>
      </c>
      <c r="H252" s="8">
        <v>4</v>
      </c>
      <c r="I252" s="8">
        <v>0</v>
      </c>
      <c r="J252" s="8"/>
      <c r="L252" s="1"/>
    </row>
    <row r="253" spans="1:13" x14ac:dyDescent="0.25">
      <c r="A253" s="8" t="s">
        <v>677</v>
      </c>
      <c r="B253" s="8" t="s">
        <v>678</v>
      </c>
      <c r="C253" s="8" t="s">
        <v>679</v>
      </c>
      <c r="D253" s="8" t="s">
        <v>312</v>
      </c>
      <c r="E253" s="8">
        <v>3</v>
      </c>
      <c r="F253" s="8">
        <v>0</v>
      </c>
      <c r="G253" s="8">
        <v>0</v>
      </c>
      <c r="H253" s="8">
        <v>7</v>
      </c>
      <c r="I253" s="8">
        <v>0</v>
      </c>
      <c r="J253" s="8"/>
      <c r="L253" s="1"/>
    </row>
    <row r="254" spans="1:13" x14ac:dyDescent="0.25">
      <c r="A254" s="8" t="s">
        <v>680</v>
      </c>
      <c r="B254" s="8" t="s">
        <v>681</v>
      </c>
      <c r="C254" s="8" t="s">
        <v>682</v>
      </c>
      <c r="D254" s="8" t="s">
        <v>619</v>
      </c>
      <c r="E254" s="8">
        <v>6</v>
      </c>
      <c r="F254" s="8">
        <v>0</v>
      </c>
      <c r="G254" s="8">
        <v>0</v>
      </c>
      <c r="H254" s="8">
        <v>7</v>
      </c>
      <c r="I254" s="8">
        <v>0</v>
      </c>
      <c r="J254" s="8"/>
      <c r="L254" s="1"/>
    </row>
    <row r="255" spans="1:13" x14ac:dyDescent="0.25">
      <c r="A255" s="8" t="s">
        <v>683</v>
      </c>
      <c r="B255" s="8" t="s">
        <v>684</v>
      </c>
      <c r="C255" s="8"/>
      <c r="D255" s="8" t="s">
        <v>166</v>
      </c>
      <c r="E255" s="8">
        <v>6</v>
      </c>
      <c r="F255" s="8">
        <v>0</v>
      </c>
      <c r="G255" s="8">
        <v>0</v>
      </c>
      <c r="H255" s="8">
        <v>5</v>
      </c>
      <c r="I255" s="8">
        <v>0</v>
      </c>
      <c r="J255" s="8"/>
      <c r="L255" s="1"/>
    </row>
    <row r="256" spans="1:13" x14ac:dyDescent="0.25">
      <c r="A256" s="8" t="s">
        <v>685</v>
      </c>
      <c r="B256" s="8" t="s">
        <v>686</v>
      </c>
      <c r="C256" s="8"/>
      <c r="D256" s="8" t="s">
        <v>166</v>
      </c>
      <c r="E256" s="8">
        <v>8</v>
      </c>
      <c r="F256" s="8">
        <v>4</v>
      </c>
      <c r="G256" s="8">
        <v>0</v>
      </c>
      <c r="H256" s="8">
        <v>5</v>
      </c>
      <c r="I256" s="8">
        <v>0</v>
      </c>
      <c r="J256" s="8"/>
      <c r="L256" s="1"/>
      <c r="M256" s="1"/>
    </row>
    <row r="257" spans="1:13" x14ac:dyDescent="0.25">
      <c r="A257" s="8" t="s">
        <v>687</v>
      </c>
      <c r="B257" s="8" t="s">
        <v>688</v>
      </c>
      <c r="C257" s="8" t="s">
        <v>689</v>
      </c>
      <c r="D257" s="8" t="s">
        <v>166</v>
      </c>
      <c r="E257" s="8">
        <v>5</v>
      </c>
      <c r="F257" s="8">
        <v>0</v>
      </c>
      <c r="G257" s="8">
        <v>0</v>
      </c>
      <c r="H257" s="8">
        <v>4</v>
      </c>
      <c r="I257" s="8">
        <v>0</v>
      </c>
      <c r="J257" s="8"/>
      <c r="L257" s="1"/>
    </row>
    <row r="258" spans="1:13" x14ac:dyDescent="0.25">
      <c r="A258" s="8" t="s">
        <v>690</v>
      </c>
      <c r="B258" s="8" t="s">
        <v>691</v>
      </c>
      <c r="C258" s="8" t="s">
        <v>692</v>
      </c>
      <c r="D258" s="8" t="s">
        <v>127</v>
      </c>
      <c r="E258" s="8">
        <v>5</v>
      </c>
      <c r="F258" s="8">
        <v>0</v>
      </c>
      <c r="G258" s="8">
        <v>0</v>
      </c>
      <c r="H258" s="8">
        <v>5</v>
      </c>
      <c r="I258" s="8">
        <v>0</v>
      </c>
      <c r="J258" s="8"/>
      <c r="L258" s="1"/>
      <c r="M258" s="1"/>
    </row>
    <row r="259" spans="1:13" x14ac:dyDescent="0.25">
      <c r="A259" s="8" t="s">
        <v>693</v>
      </c>
      <c r="B259" s="8" t="s">
        <v>694</v>
      </c>
      <c r="C259" s="8"/>
      <c r="D259" s="8" t="s">
        <v>601</v>
      </c>
      <c r="E259" s="8">
        <v>5</v>
      </c>
      <c r="F259" s="8">
        <v>0</v>
      </c>
      <c r="G259" s="8">
        <v>0</v>
      </c>
      <c r="H259" s="8">
        <v>6</v>
      </c>
      <c r="I259" s="8">
        <v>0</v>
      </c>
      <c r="J259" s="8"/>
      <c r="L259" s="1"/>
    </row>
    <row r="260" spans="1:13" x14ac:dyDescent="0.25">
      <c r="A260" s="8" t="s">
        <v>695</v>
      </c>
      <c r="B260" s="8" t="s">
        <v>696</v>
      </c>
      <c r="C260" s="8" t="s">
        <v>697</v>
      </c>
      <c r="D260" s="8" t="s">
        <v>312</v>
      </c>
      <c r="E260" s="8">
        <v>5</v>
      </c>
      <c r="F260" s="8">
        <v>0</v>
      </c>
      <c r="G260" s="8">
        <v>0</v>
      </c>
      <c r="H260" s="8">
        <v>6</v>
      </c>
      <c r="I260" s="8">
        <v>0</v>
      </c>
      <c r="J260" s="8"/>
      <c r="L260" s="1"/>
    </row>
    <row r="261" spans="1:13" x14ac:dyDescent="0.25">
      <c r="A261" s="8" t="s">
        <v>698</v>
      </c>
      <c r="B261" s="8" t="s">
        <v>699</v>
      </c>
      <c r="C261" s="8" t="s">
        <v>700</v>
      </c>
      <c r="D261" s="8" t="s">
        <v>619</v>
      </c>
      <c r="E261" s="8">
        <v>7</v>
      </c>
      <c r="F261" s="8">
        <v>0</v>
      </c>
      <c r="G261" s="8">
        <v>0</v>
      </c>
      <c r="H261" s="8">
        <v>7</v>
      </c>
      <c r="I261" s="8">
        <v>0</v>
      </c>
      <c r="J261" s="8"/>
      <c r="L261" s="1"/>
      <c r="M261" s="1"/>
    </row>
    <row r="262" spans="1:13" x14ac:dyDescent="0.25">
      <c r="A262" s="8" t="s">
        <v>701</v>
      </c>
      <c r="B262" s="8" t="s">
        <v>702</v>
      </c>
      <c r="C262" s="8"/>
      <c r="D262" s="8" t="s">
        <v>72</v>
      </c>
      <c r="E262" s="8">
        <v>5</v>
      </c>
      <c r="F262" s="8">
        <v>0</v>
      </c>
      <c r="G262" s="8">
        <v>0</v>
      </c>
      <c r="H262" s="8">
        <v>15</v>
      </c>
      <c r="I262" s="8">
        <v>0</v>
      </c>
      <c r="J262" s="8"/>
      <c r="L262" s="1"/>
    </row>
    <row r="263" spans="1:13" x14ac:dyDescent="0.25">
      <c r="A263" s="8" t="s">
        <v>703</v>
      </c>
      <c r="B263" s="8" t="s">
        <v>704</v>
      </c>
      <c r="C263" s="8" t="s">
        <v>705</v>
      </c>
      <c r="D263" s="8" t="s">
        <v>667</v>
      </c>
      <c r="E263" s="8">
        <v>2</v>
      </c>
      <c r="F263" s="8">
        <v>9</v>
      </c>
      <c r="G263" s="8">
        <v>10</v>
      </c>
      <c r="H263" s="8">
        <v>10</v>
      </c>
      <c r="I263" s="8">
        <v>0</v>
      </c>
      <c r="J263" s="8"/>
      <c r="L263" s="1"/>
    </row>
    <row r="264" spans="1:13" x14ac:dyDescent="0.25">
      <c r="A264" s="8" t="s">
        <v>706</v>
      </c>
      <c r="B264" s="8" t="s">
        <v>707</v>
      </c>
      <c r="C264" s="8"/>
      <c r="D264" s="8" t="s">
        <v>667</v>
      </c>
      <c r="E264" s="8">
        <v>2</v>
      </c>
      <c r="F264" s="8">
        <v>9</v>
      </c>
      <c r="G264" s="8">
        <v>3</v>
      </c>
      <c r="H264" s="8">
        <v>9</v>
      </c>
      <c r="I264" s="8">
        <v>0</v>
      </c>
      <c r="J264" s="8"/>
      <c r="L264" s="1"/>
      <c r="M264" s="1"/>
    </row>
    <row r="265" spans="1:13" x14ac:dyDescent="0.25">
      <c r="A265" s="8" t="s">
        <v>708</v>
      </c>
      <c r="B265" s="8" t="s">
        <v>709</v>
      </c>
      <c r="C265" s="8" t="s">
        <v>710</v>
      </c>
      <c r="D265" s="8" t="s">
        <v>312</v>
      </c>
      <c r="E265" s="8">
        <v>2</v>
      </c>
      <c r="F265" s="8">
        <v>8</v>
      </c>
      <c r="G265" s="8">
        <v>1</v>
      </c>
      <c r="H265" s="8">
        <v>7</v>
      </c>
      <c r="I265" s="8">
        <v>0</v>
      </c>
      <c r="J265" s="8"/>
      <c r="L265" s="1"/>
    </row>
    <row r="266" spans="1:13" x14ac:dyDescent="0.25">
      <c r="A266" s="8" t="s">
        <v>711</v>
      </c>
      <c r="B266" s="8" t="s">
        <v>712</v>
      </c>
      <c r="C266" s="8" t="s">
        <v>713</v>
      </c>
      <c r="D266" s="8" t="s">
        <v>667</v>
      </c>
      <c r="E266" s="8">
        <v>6</v>
      </c>
      <c r="F266" s="8">
        <v>0</v>
      </c>
      <c r="G266" s="8">
        <v>0</v>
      </c>
      <c r="H266" s="8">
        <v>5</v>
      </c>
      <c r="I266" s="8">
        <v>0</v>
      </c>
      <c r="J266" s="8"/>
      <c r="L266" s="1"/>
    </row>
    <row r="267" spans="1:13" x14ac:dyDescent="0.25">
      <c r="A267" s="8" t="s">
        <v>714</v>
      </c>
      <c r="B267" s="8" t="s">
        <v>537</v>
      </c>
      <c r="C267" s="8"/>
      <c r="D267" s="8" t="s">
        <v>468</v>
      </c>
      <c r="E267" s="8">
        <v>5</v>
      </c>
      <c r="F267" s="8">
        <v>0</v>
      </c>
      <c r="G267" s="8">
        <v>0</v>
      </c>
      <c r="H267" s="8">
        <v>8</v>
      </c>
      <c r="I267" s="8">
        <v>1</v>
      </c>
      <c r="J267" s="8"/>
      <c r="L267" s="1"/>
      <c r="M267" s="1"/>
    </row>
    <row r="268" spans="1:13" x14ac:dyDescent="0.25">
      <c r="A268" s="8" t="s">
        <v>715</v>
      </c>
      <c r="B268" s="8" t="s">
        <v>716</v>
      </c>
      <c r="C268" s="8" t="s">
        <v>717</v>
      </c>
      <c r="D268" s="8" t="s">
        <v>312</v>
      </c>
      <c r="E268" s="8">
        <v>5</v>
      </c>
      <c r="F268" s="8">
        <v>0</v>
      </c>
      <c r="G268" s="8">
        <v>0</v>
      </c>
      <c r="H268" s="8">
        <v>5</v>
      </c>
      <c r="I268" s="8">
        <v>0</v>
      </c>
      <c r="J268" s="8"/>
      <c r="L268" s="1"/>
    </row>
    <row r="269" spans="1:13" x14ac:dyDescent="0.25">
      <c r="A269" s="8" t="s">
        <v>718</v>
      </c>
      <c r="B269" s="8" t="s">
        <v>719</v>
      </c>
      <c r="C269" s="8"/>
      <c r="D269" s="8" t="s">
        <v>601</v>
      </c>
      <c r="E269" s="8">
        <v>7</v>
      </c>
      <c r="F269" s="8">
        <v>0</v>
      </c>
      <c r="G269" s="8">
        <v>0</v>
      </c>
      <c r="H269" s="8">
        <v>5</v>
      </c>
      <c r="I269" s="8">
        <v>0</v>
      </c>
      <c r="J269" s="8"/>
      <c r="L269" s="1"/>
    </row>
    <row r="270" spans="1:13" x14ac:dyDescent="0.25">
      <c r="A270" s="8" t="s">
        <v>720</v>
      </c>
      <c r="B270" s="8" t="s">
        <v>721</v>
      </c>
      <c r="C270" s="8"/>
      <c r="D270" s="8" t="s">
        <v>667</v>
      </c>
      <c r="E270" s="8">
        <v>3</v>
      </c>
      <c r="F270" s="8">
        <v>0</v>
      </c>
      <c r="G270" s="8">
        <v>0</v>
      </c>
      <c r="H270" s="8">
        <v>9</v>
      </c>
      <c r="I270" s="8">
        <v>0</v>
      </c>
      <c r="J270" s="8"/>
      <c r="L270" s="1"/>
    </row>
    <row r="271" spans="1:13" x14ac:dyDescent="0.25">
      <c r="A271" s="8" t="s">
        <v>722</v>
      </c>
      <c r="B271" s="8" t="s">
        <v>723</v>
      </c>
      <c r="C271" s="8"/>
      <c r="D271" s="8" t="s">
        <v>619</v>
      </c>
      <c r="E271" s="8">
        <v>8</v>
      </c>
      <c r="F271" s="8">
        <v>3</v>
      </c>
      <c r="G271" s="8">
        <v>0</v>
      </c>
      <c r="H271" s="8">
        <v>9</v>
      </c>
      <c r="I271" s="8">
        <v>0</v>
      </c>
      <c r="J271" s="8"/>
      <c r="L271" s="1"/>
    </row>
    <row r="272" spans="1:13" x14ac:dyDescent="0.25">
      <c r="A272" s="8" t="s">
        <v>724</v>
      </c>
      <c r="B272" s="8" t="s">
        <v>725</v>
      </c>
      <c r="C272" s="8"/>
      <c r="D272" s="8" t="s">
        <v>312</v>
      </c>
      <c r="E272" s="8">
        <v>8</v>
      </c>
      <c r="F272" s="8">
        <v>3</v>
      </c>
      <c r="G272" s="8">
        <v>0</v>
      </c>
      <c r="H272" s="8">
        <v>6</v>
      </c>
      <c r="I272" s="8">
        <v>0</v>
      </c>
      <c r="J272" s="8"/>
      <c r="L272" s="1"/>
      <c r="M272" s="1"/>
    </row>
    <row r="273" spans="1:13" x14ac:dyDescent="0.25">
      <c r="A273" s="8" t="s">
        <v>726</v>
      </c>
      <c r="B273" s="8" t="s">
        <v>727</v>
      </c>
      <c r="C273" s="8"/>
      <c r="D273" s="8" t="s">
        <v>728</v>
      </c>
      <c r="E273" s="8">
        <v>7</v>
      </c>
      <c r="F273" s="8">
        <v>0</v>
      </c>
      <c r="G273" s="8">
        <v>0</v>
      </c>
      <c r="H273" s="8">
        <v>10</v>
      </c>
      <c r="I273" s="8">
        <v>0</v>
      </c>
      <c r="J273" s="8"/>
      <c r="L273" s="1"/>
    </row>
    <row r="274" spans="1:13" x14ac:dyDescent="0.25">
      <c r="A274" s="8" t="s">
        <v>729</v>
      </c>
      <c r="B274" s="8" t="s">
        <v>730</v>
      </c>
      <c r="C274" s="8"/>
      <c r="D274" s="8" t="s">
        <v>312</v>
      </c>
      <c r="E274" s="8">
        <v>8</v>
      </c>
      <c r="F274" s="8">
        <v>4</v>
      </c>
      <c r="G274" s="8">
        <v>0</v>
      </c>
      <c r="H274" s="8">
        <v>5</v>
      </c>
      <c r="I274" s="8">
        <v>0</v>
      </c>
      <c r="J274" s="8"/>
      <c r="L274" s="1"/>
    </row>
    <row r="275" spans="1:13" x14ac:dyDescent="0.25">
      <c r="A275" s="8" t="s">
        <v>731</v>
      </c>
      <c r="B275" s="8" t="s">
        <v>732</v>
      </c>
      <c r="C275" s="8"/>
      <c r="D275" s="8" t="s">
        <v>733</v>
      </c>
      <c r="E275" s="8">
        <v>2</v>
      </c>
      <c r="F275" s="8">
        <v>4</v>
      </c>
      <c r="G275" s="8">
        <v>5</v>
      </c>
      <c r="H275" s="8">
        <v>6</v>
      </c>
      <c r="I275" s="8">
        <v>0</v>
      </c>
      <c r="J275" s="8"/>
      <c r="L275" s="1"/>
    </row>
    <row r="276" spans="1:13" x14ac:dyDescent="0.25">
      <c r="A276" s="8" t="s">
        <v>734</v>
      </c>
      <c r="B276" s="8" t="s">
        <v>735</v>
      </c>
      <c r="C276" s="8"/>
      <c r="D276" s="8" t="s">
        <v>312</v>
      </c>
      <c r="E276" s="8">
        <v>7</v>
      </c>
      <c r="F276" s="8">
        <v>0</v>
      </c>
      <c r="G276" s="8">
        <v>0</v>
      </c>
      <c r="H276" s="8">
        <v>5</v>
      </c>
      <c r="I276" s="8">
        <v>0</v>
      </c>
      <c r="J276" s="8"/>
      <c r="L276" s="1"/>
    </row>
    <row r="277" spans="1:13" x14ac:dyDescent="0.25">
      <c r="A277" s="8" t="s">
        <v>736</v>
      </c>
      <c r="B277" s="8" t="s">
        <v>737</v>
      </c>
      <c r="C277" s="8" t="s">
        <v>738</v>
      </c>
      <c r="D277" s="8" t="s">
        <v>515</v>
      </c>
      <c r="E277" s="8">
        <v>5</v>
      </c>
      <c r="F277" s="8">
        <v>0</v>
      </c>
      <c r="G277" s="8">
        <v>0</v>
      </c>
      <c r="H277" s="8">
        <v>12</v>
      </c>
      <c r="I277" s="8">
        <v>0</v>
      </c>
      <c r="J277" s="8"/>
      <c r="L277" s="1"/>
    </row>
    <row r="278" spans="1:13" x14ac:dyDescent="0.25">
      <c r="A278" s="8" t="s">
        <v>739</v>
      </c>
      <c r="B278" s="8" t="s">
        <v>740</v>
      </c>
      <c r="C278" s="8" t="s">
        <v>741</v>
      </c>
      <c r="D278" s="8" t="s">
        <v>742</v>
      </c>
      <c r="E278" s="8">
        <v>7</v>
      </c>
      <c r="F278" s="8">
        <v>0</v>
      </c>
      <c r="G278" s="8">
        <v>0</v>
      </c>
      <c r="H278" s="8">
        <v>7</v>
      </c>
      <c r="I278" s="8">
        <v>1</v>
      </c>
      <c r="J278" s="8"/>
      <c r="L278" s="1"/>
    </row>
    <row r="279" spans="1:13" x14ac:dyDescent="0.25">
      <c r="A279" s="8" t="s">
        <v>743</v>
      </c>
      <c r="B279" s="8" t="s">
        <v>744</v>
      </c>
      <c r="C279" s="8" t="s">
        <v>745</v>
      </c>
      <c r="D279" s="8" t="s">
        <v>515</v>
      </c>
      <c r="E279" s="8">
        <v>5</v>
      </c>
      <c r="F279" s="8">
        <v>0</v>
      </c>
      <c r="G279" s="8">
        <v>0</v>
      </c>
      <c r="H279" s="8">
        <v>9</v>
      </c>
      <c r="I279" s="8">
        <v>0</v>
      </c>
      <c r="J279" s="8"/>
      <c r="L279" s="1"/>
    </row>
    <row r="280" spans="1:13" x14ac:dyDescent="0.25">
      <c r="A280" s="8" t="s">
        <v>746</v>
      </c>
      <c r="B280" s="8" t="s">
        <v>747</v>
      </c>
      <c r="C280" s="8"/>
      <c r="D280" s="8" t="s">
        <v>748</v>
      </c>
      <c r="E280" s="8">
        <v>5</v>
      </c>
      <c r="F280" s="8">
        <v>0</v>
      </c>
      <c r="G280" s="8">
        <v>0</v>
      </c>
      <c r="H280" s="8">
        <v>8</v>
      </c>
      <c r="I280" s="8">
        <v>0</v>
      </c>
      <c r="J280" s="8"/>
      <c r="L280" s="1"/>
    </row>
    <row r="281" spans="1:13" x14ac:dyDescent="0.25">
      <c r="A281" s="8" t="s">
        <v>749</v>
      </c>
      <c r="B281" s="8" t="s">
        <v>750</v>
      </c>
      <c r="C281" s="8" t="s">
        <v>751</v>
      </c>
      <c r="D281" s="8" t="s">
        <v>748</v>
      </c>
      <c r="E281" s="8">
        <v>5</v>
      </c>
      <c r="F281" s="8">
        <v>0</v>
      </c>
      <c r="G281" s="8">
        <v>0</v>
      </c>
      <c r="H281" s="8">
        <v>7</v>
      </c>
      <c r="I281" s="8">
        <v>0</v>
      </c>
      <c r="J281" s="8"/>
      <c r="L281" s="1"/>
    </row>
    <row r="282" spans="1:13" x14ac:dyDescent="0.25">
      <c r="A282" s="8" t="s">
        <v>752</v>
      </c>
      <c r="B282" s="8" t="s">
        <v>753</v>
      </c>
      <c r="C282" s="8" t="s">
        <v>754</v>
      </c>
      <c r="D282" s="8" t="s">
        <v>667</v>
      </c>
      <c r="E282" s="8">
        <v>5</v>
      </c>
      <c r="F282" s="8">
        <v>0</v>
      </c>
      <c r="G282" s="8">
        <v>0</v>
      </c>
      <c r="H282" s="8">
        <v>6</v>
      </c>
      <c r="I282" s="8">
        <v>0</v>
      </c>
      <c r="J282" s="8"/>
      <c r="L282" s="1"/>
      <c r="M282" s="1"/>
    </row>
    <row r="283" spans="1:13" x14ac:dyDescent="0.25">
      <c r="A283" s="8" t="s">
        <v>755</v>
      </c>
      <c r="B283" s="8" t="s">
        <v>756</v>
      </c>
      <c r="C283" s="8" t="s">
        <v>757</v>
      </c>
      <c r="D283" s="8" t="s">
        <v>667</v>
      </c>
      <c r="E283" s="8">
        <v>8</v>
      </c>
      <c r="F283" s="8">
        <v>6</v>
      </c>
      <c r="G283" s="8">
        <v>0</v>
      </c>
      <c r="H283" s="8">
        <v>8</v>
      </c>
      <c r="I283" s="8">
        <v>0</v>
      </c>
      <c r="J283" s="8"/>
      <c r="L283" s="1"/>
    </row>
    <row r="284" spans="1:13" x14ac:dyDescent="0.25">
      <c r="A284" s="8" t="s">
        <v>758</v>
      </c>
      <c r="B284" s="8" t="s">
        <v>759</v>
      </c>
      <c r="C284" s="8"/>
      <c r="D284" s="8" t="s">
        <v>760</v>
      </c>
      <c r="E284" s="8">
        <v>5</v>
      </c>
      <c r="F284" s="8">
        <v>0</v>
      </c>
      <c r="G284" s="8">
        <v>0</v>
      </c>
      <c r="H284" s="8">
        <v>91</v>
      </c>
      <c r="I284" s="8">
        <v>3</v>
      </c>
      <c r="J284" s="8"/>
      <c r="L284" s="1"/>
    </row>
    <row r="285" spans="1:13" x14ac:dyDescent="0.25">
      <c r="A285" s="8" t="s">
        <v>761</v>
      </c>
      <c r="B285" s="8" t="s">
        <v>762</v>
      </c>
      <c r="C285" s="8"/>
      <c r="D285" s="8" t="s">
        <v>667</v>
      </c>
      <c r="E285" s="8">
        <v>5</v>
      </c>
      <c r="F285" s="8">
        <v>0</v>
      </c>
      <c r="G285" s="8">
        <v>0</v>
      </c>
      <c r="H285" s="8">
        <v>81</v>
      </c>
      <c r="I285" s="8">
        <v>0</v>
      </c>
      <c r="J285" s="8"/>
      <c r="L285" s="1"/>
    </row>
    <row r="286" spans="1:13" x14ac:dyDescent="0.25">
      <c r="A286" s="8" t="s">
        <v>763</v>
      </c>
      <c r="B286" s="8" t="s">
        <v>764</v>
      </c>
      <c r="C286" s="8" t="s">
        <v>765</v>
      </c>
      <c r="D286" s="8" t="s">
        <v>667</v>
      </c>
      <c r="E286" s="8">
        <v>8</v>
      </c>
      <c r="F286" s="8">
        <v>3</v>
      </c>
      <c r="G286" s="8">
        <v>0</v>
      </c>
      <c r="H286" s="8">
        <v>5</v>
      </c>
      <c r="I286" s="8">
        <v>0</v>
      </c>
      <c r="J286" s="8"/>
      <c r="L286" s="1"/>
    </row>
    <row r="287" spans="1:13" x14ac:dyDescent="0.25">
      <c r="A287" s="8" t="s">
        <v>766</v>
      </c>
      <c r="B287" s="8" t="s">
        <v>767</v>
      </c>
      <c r="C287" s="8"/>
      <c r="D287" s="8" t="s">
        <v>667</v>
      </c>
      <c r="E287" s="8">
        <v>5</v>
      </c>
      <c r="F287" s="8">
        <v>0</v>
      </c>
      <c r="G287" s="8">
        <v>0</v>
      </c>
      <c r="H287" s="8">
        <v>15</v>
      </c>
      <c r="I287" s="8">
        <v>0</v>
      </c>
      <c r="J287" s="8"/>
      <c r="L287" s="1"/>
    </row>
    <row r="288" spans="1:13" x14ac:dyDescent="0.25">
      <c r="A288" s="8" t="s">
        <v>768</v>
      </c>
      <c r="B288" s="8" t="s">
        <v>769</v>
      </c>
      <c r="C288" s="8" t="s">
        <v>770</v>
      </c>
      <c r="D288" s="8" t="s">
        <v>667</v>
      </c>
      <c r="E288" s="8">
        <v>8</v>
      </c>
      <c r="F288" s="8">
        <v>2</v>
      </c>
      <c r="G288" s="8">
        <v>0</v>
      </c>
      <c r="H288" s="8">
        <v>5</v>
      </c>
      <c r="I288" s="8">
        <v>0</v>
      </c>
      <c r="J288" s="8"/>
      <c r="L288" s="1"/>
    </row>
    <row r="289" spans="1:13" x14ac:dyDescent="0.25">
      <c r="A289" s="8" t="s">
        <v>771</v>
      </c>
      <c r="B289" s="8" t="s">
        <v>772</v>
      </c>
      <c r="C289" s="8"/>
      <c r="D289" s="8" t="s">
        <v>742</v>
      </c>
      <c r="E289" s="8">
        <v>2</v>
      </c>
      <c r="F289" s="8">
        <v>0</v>
      </c>
      <c r="G289" s="8">
        <v>8</v>
      </c>
      <c r="H289" s="8">
        <v>10</v>
      </c>
      <c r="I289" s="8">
        <v>0</v>
      </c>
      <c r="J289" s="8"/>
      <c r="L289" s="1"/>
    </row>
    <row r="290" spans="1:13" x14ac:dyDescent="0.25">
      <c r="A290" s="8" t="s">
        <v>773</v>
      </c>
      <c r="B290" s="8" t="s">
        <v>774</v>
      </c>
      <c r="C290" s="8"/>
      <c r="D290" s="8" t="s">
        <v>312</v>
      </c>
      <c r="E290" s="8">
        <v>7</v>
      </c>
      <c r="F290" s="8">
        <v>0</v>
      </c>
      <c r="G290" s="8">
        <v>0</v>
      </c>
      <c r="H290" s="8">
        <v>8</v>
      </c>
      <c r="I290" s="8">
        <v>0</v>
      </c>
      <c r="J290" s="8"/>
      <c r="L290" s="1"/>
      <c r="M290" s="1"/>
    </row>
    <row r="291" spans="1:13" x14ac:dyDescent="0.25">
      <c r="A291" s="8" t="s">
        <v>775</v>
      </c>
      <c r="B291" s="8" t="s">
        <v>776</v>
      </c>
      <c r="C291" s="8" t="s">
        <v>777</v>
      </c>
      <c r="D291" s="8" t="s">
        <v>321</v>
      </c>
      <c r="E291" s="8">
        <v>5</v>
      </c>
      <c r="F291" s="8">
        <v>0</v>
      </c>
      <c r="G291" s="8">
        <v>0</v>
      </c>
      <c r="H291" s="8">
        <v>29</v>
      </c>
      <c r="I291" s="8">
        <v>1</v>
      </c>
      <c r="J291" s="8"/>
      <c r="L291" s="1"/>
    </row>
    <row r="292" spans="1:13" x14ac:dyDescent="0.25">
      <c r="A292" s="8" t="s">
        <v>778</v>
      </c>
      <c r="B292" s="8" t="s">
        <v>779</v>
      </c>
      <c r="C292" s="8" t="s">
        <v>780</v>
      </c>
      <c r="D292" s="8" t="s">
        <v>72</v>
      </c>
      <c r="E292" s="8">
        <v>5</v>
      </c>
      <c r="F292" s="8">
        <v>0</v>
      </c>
      <c r="G292" s="8">
        <v>0</v>
      </c>
      <c r="H292" s="8">
        <v>7</v>
      </c>
      <c r="I292" s="8">
        <v>1</v>
      </c>
      <c r="J292" s="8"/>
      <c r="L292" s="1"/>
    </row>
    <row r="293" spans="1:13" x14ac:dyDescent="0.25">
      <c r="A293" s="8" t="s">
        <v>781</v>
      </c>
      <c r="B293" s="8" t="s">
        <v>782</v>
      </c>
      <c r="C293" s="8"/>
      <c r="D293" s="8" t="s">
        <v>72</v>
      </c>
      <c r="E293" s="8">
        <v>5</v>
      </c>
      <c r="F293" s="8">
        <v>0</v>
      </c>
      <c r="G293" s="8">
        <v>0</v>
      </c>
      <c r="H293" s="8">
        <v>6</v>
      </c>
      <c r="I293" s="8">
        <v>0</v>
      </c>
      <c r="J293" s="8"/>
      <c r="L293" s="1"/>
    </row>
    <row r="294" spans="1:13" x14ac:dyDescent="0.25">
      <c r="A294" s="8" t="s">
        <v>783</v>
      </c>
      <c r="B294" s="8" t="s">
        <v>784</v>
      </c>
      <c r="C294" s="8" t="s">
        <v>785</v>
      </c>
      <c r="D294" s="8" t="s">
        <v>748</v>
      </c>
      <c r="E294" s="8">
        <v>2</v>
      </c>
      <c r="F294" s="8">
        <v>5</v>
      </c>
      <c r="G294" s="8">
        <v>4</v>
      </c>
      <c r="H294" s="8">
        <v>5</v>
      </c>
      <c r="I294" s="8">
        <v>0</v>
      </c>
      <c r="J294" s="8"/>
      <c r="L294" s="1"/>
    </row>
    <row r="295" spans="1:13" x14ac:dyDescent="0.25">
      <c r="A295" s="8" t="s">
        <v>786</v>
      </c>
      <c r="B295" s="8" t="s">
        <v>787</v>
      </c>
      <c r="C295" s="8" t="s">
        <v>788</v>
      </c>
      <c r="D295" s="8" t="s">
        <v>789</v>
      </c>
      <c r="E295" s="8">
        <v>5</v>
      </c>
      <c r="F295" s="8">
        <v>0</v>
      </c>
      <c r="G295" s="8">
        <v>0</v>
      </c>
      <c r="H295" s="8">
        <v>6</v>
      </c>
      <c r="I295" s="8">
        <v>0</v>
      </c>
      <c r="J295" s="8"/>
      <c r="L295" s="1"/>
      <c r="M295" s="1"/>
    </row>
    <row r="296" spans="1:13" x14ac:dyDescent="0.25">
      <c r="A296" s="8" t="s">
        <v>790</v>
      </c>
      <c r="B296" s="8" t="s">
        <v>791</v>
      </c>
      <c r="C296" s="8" t="s">
        <v>792</v>
      </c>
      <c r="D296" s="8" t="s">
        <v>793</v>
      </c>
      <c r="E296" s="8">
        <v>5</v>
      </c>
      <c r="F296" s="8">
        <v>0</v>
      </c>
      <c r="G296" s="8">
        <v>0</v>
      </c>
      <c r="H296" s="8">
        <v>20</v>
      </c>
      <c r="I296" s="8">
        <v>0</v>
      </c>
      <c r="J296" s="8"/>
      <c r="L296" s="1"/>
      <c r="M296" s="1"/>
    </row>
    <row r="297" spans="1:13" ht="29.25" customHeight="1" x14ac:dyDescent="0.25">
      <c r="A297" s="8" t="s">
        <v>794</v>
      </c>
      <c r="B297" s="8" t="s">
        <v>795</v>
      </c>
      <c r="C297" s="8"/>
      <c r="D297" s="8" t="s">
        <v>760</v>
      </c>
      <c r="E297" s="8">
        <v>5</v>
      </c>
      <c r="F297" s="8">
        <v>0</v>
      </c>
      <c r="G297" s="8">
        <v>0</v>
      </c>
      <c r="H297" s="8">
        <v>116</v>
      </c>
      <c r="I297" s="8">
        <v>4</v>
      </c>
      <c r="J297" s="8"/>
      <c r="L297" s="1"/>
    </row>
    <row r="298" spans="1:13" x14ac:dyDescent="0.25">
      <c r="A298" s="8" t="s">
        <v>796</v>
      </c>
      <c r="B298" s="8" t="s">
        <v>797</v>
      </c>
      <c r="C298" s="8" t="s">
        <v>798</v>
      </c>
      <c r="D298" s="8" t="s">
        <v>127</v>
      </c>
      <c r="E298" s="8">
        <v>5</v>
      </c>
      <c r="F298" s="8">
        <v>0</v>
      </c>
      <c r="G298" s="8">
        <v>0</v>
      </c>
      <c r="H298" s="8">
        <v>14</v>
      </c>
      <c r="I298" s="8">
        <v>0</v>
      </c>
      <c r="J298" s="8"/>
      <c r="L298" s="1"/>
    </row>
    <row r="299" spans="1:13" x14ac:dyDescent="0.25">
      <c r="A299" s="8" t="s">
        <v>799</v>
      </c>
      <c r="B299" s="8" t="s">
        <v>800</v>
      </c>
      <c r="C299" s="8"/>
      <c r="D299" s="8" t="s">
        <v>321</v>
      </c>
      <c r="E299" s="8">
        <v>5</v>
      </c>
      <c r="F299" s="8">
        <v>0</v>
      </c>
      <c r="G299" s="8">
        <v>0</v>
      </c>
      <c r="H299" s="8">
        <v>17</v>
      </c>
      <c r="I299" s="8">
        <v>0</v>
      </c>
      <c r="J299" s="8"/>
      <c r="L299" s="1"/>
    </row>
    <row r="300" spans="1:13" x14ac:dyDescent="0.25">
      <c r="A300" s="8" t="s">
        <v>801</v>
      </c>
      <c r="B300" s="8" t="s">
        <v>802</v>
      </c>
      <c r="C300" s="8" t="s">
        <v>803</v>
      </c>
      <c r="D300" s="8" t="s">
        <v>321</v>
      </c>
      <c r="E300" s="8">
        <v>8</v>
      </c>
      <c r="F300" s="8">
        <v>4</v>
      </c>
      <c r="G300" s="8">
        <v>0</v>
      </c>
      <c r="H300" s="8">
        <v>8</v>
      </c>
      <c r="I300" s="8">
        <v>0</v>
      </c>
      <c r="J300" s="8"/>
      <c r="L300" s="1"/>
    </row>
    <row r="301" spans="1:13" x14ac:dyDescent="0.25">
      <c r="A301" s="8" t="s">
        <v>804</v>
      </c>
      <c r="B301" s="8" t="s">
        <v>805</v>
      </c>
      <c r="C301" s="8"/>
      <c r="D301" s="8" t="s">
        <v>806</v>
      </c>
      <c r="E301" s="8">
        <v>5</v>
      </c>
      <c r="F301" s="8">
        <v>0</v>
      </c>
      <c r="G301" s="8">
        <v>0</v>
      </c>
      <c r="H301" s="8">
        <v>13</v>
      </c>
      <c r="I301" s="8">
        <v>0</v>
      </c>
      <c r="J301" s="8"/>
      <c r="L301" s="1"/>
    </row>
    <row r="302" spans="1:13" x14ac:dyDescent="0.25">
      <c r="A302" s="8" t="s">
        <v>807</v>
      </c>
      <c r="B302" s="8" t="s">
        <v>808</v>
      </c>
      <c r="C302" s="8" t="s">
        <v>809</v>
      </c>
      <c r="D302" s="8" t="s">
        <v>127</v>
      </c>
      <c r="E302" s="8">
        <v>2</v>
      </c>
      <c r="F302" s="8">
        <v>8</v>
      </c>
      <c r="G302" s="8">
        <v>4</v>
      </c>
      <c r="H302" s="8">
        <v>11</v>
      </c>
      <c r="I302" s="8">
        <v>0</v>
      </c>
      <c r="J302" s="8"/>
      <c r="L302" s="1"/>
      <c r="M302" s="1"/>
    </row>
    <row r="303" spans="1:13" x14ac:dyDescent="0.25">
      <c r="A303" s="8" t="s">
        <v>810</v>
      </c>
      <c r="B303" s="8" t="s">
        <v>811</v>
      </c>
      <c r="C303" s="8"/>
      <c r="D303" s="8" t="s">
        <v>468</v>
      </c>
      <c r="E303" s="8">
        <v>2</v>
      </c>
      <c r="F303" s="8">
        <v>3</v>
      </c>
      <c r="G303" s="8">
        <v>1</v>
      </c>
      <c r="H303" s="8">
        <v>3</v>
      </c>
      <c r="I303" s="8">
        <v>0</v>
      </c>
      <c r="J303" s="8"/>
      <c r="L303" s="1"/>
    </row>
    <row r="304" spans="1:13" x14ac:dyDescent="0.25">
      <c r="A304" s="8" t="s">
        <v>812</v>
      </c>
      <c r="B304" s="8" t="s">
        <v>813</v>
      </c>
      <c r="C304" s="8" t="s">
        <v>814</v>
      </c>
      <c r="D304" s="8" t="s">
        <v>72</v>
      </c>
      <c r="E304" s="8">
        <v>2</v>
      </c>
      <c r="F304" s="8">
        <v>8</v>
      </c>
      <c r="G304" s="8">
        <v>8</v>
      </c>
      <c r="H304" s="8">
        <v>19</v>
      </c>
      <c r="I304" s="8">
        <v>0</v>
      </c>
      <c r="J304" s="8"/>
      <c r="L304" s="1"/>
    </row>
    <row r="305" spans="1:13" x14ac:dyDescent="0.25">
      <c r="A305" s="8" t="s">
        <v>815</v>
      </c>
      <c r="B305" s="8" t="s">
        <v>816</v>
      </c>
      <c r="C305" s="8"/>
      <c r="D305" s="8" t="s">
        <v>760</v>
      </c>
      <c r="E305" s="8">
        <v>5</v>
      </c>
      <c r="F305" s="8">
        <v>0</v>
      </c>
      <c r="G305" s="8">
        <v>0</v>
      </c>
      <c r="H305" s="8">
        <v>12</v>
      </c>
      <c r="I305" s="8">
        <v>0</v>
      </c>
      <c r="J305" s="8"/>
      <c r="L305" s="1"/>
    </row>
    <row r="306" spans="1:13" x14ac:dyDescent="0.25">
      <c r="A306" s="8" t="s">
        <v>817</v>
      </c>
      <c r="B306" s="8" t="s">
        <v>818</v>
      </c>
      <c r="C306" s="8" t="s">
        <v>819</v>
      </c>
      <c r="D306" s="8" t="s">
        <v>728</v>
      </c>
      <c r="E306" s="8">
        <v>5</v>
      </c>
      <c r="F306" s="8">
        <v>0</v>
      </c>
      <c r="G306" s="8">
        <v>0</v>
      </c>
      <c r="H306" s="8">
        <v>10</v>
      </c>
      <c r="I306" s="8">
        <v>0</v>
      </c>
      <c r="J306" s="8"/>
      <c r="L306" s="1"/>
      <c r="M306" s="1"/>
    </row>
    <row r="307" spans="1:13" x14ac:dyDescent="0.25">
      <c r="A307" s="8" t="s">
        <v>820</v>
      </c>
      <c r="B307" s="8" t="s">
        <v>821</v>
      </c>
      <c r="C307" s="8"/>
      <c r="D307" s="8" t="s">
        <v>601</v>
      </c>
      <c r="E307" s="8">
        <v>4</v>
      </c>
      <c r="F307" s="8">
        <v>0</v>
      </c>
      <c r="G307" s="8">
        <v>0</v>
      </c>
      <c r="H307" s="8">
        <v>7</v>
      </c>
      <c r="I307" s="8">
        <v>0</v>
      </c>
      <c r="J307" s="8"/>
      <c r="L307" s="1"/>
    </row>
    <row r="308" spans="1:13" x14ac:dyDescent="0.25">
      <c r="A308" s="8" t="s">
        <v>822</v>
      </c>
      <c r="B308" s="8" t="s">
        <v>823</v>
      </c>
      <c r="C308" s="8" t="s">
        <v>824</v>
      </c>
      <c r="D308" s="8" t="s">
        <v>312</v>
      </c>
      <c r="E308" s="8">
        <v>7</v>
      </c>
      <c r="F308" s="8">
        <v>0</v>
      </c>
      <c r="G308" s="8">
        <v>0</v>
      </c>
      <c r="H308" s="8">
        <v>20</v>
      </c>
      <c r="I308" s="8">
        <v>0</v>
      </c>
      <c r="J308" s="8"/>
      <c r="L308" s="1"/>
    </row>
    <row r="309" spans="1:13" x14ac:dyDescent="0.25">
      <c r="A309" s="8" t="s">
        <v>825</v>
      </c>
      <c r="B309" s="8" t="s">
        <v>826</v>
      </c>
      <c r="C309" s="8" t="s">
        <v>827</v>
      </c>
      <c r="D309" s="8" t="s">
        <v>742</v>
      </c>
      <c r="E309" s="8">
        <v>5</v>
      </c>
      <c r="F309" s="8">
        <v>0</v>
      </c>
      <c r="G309" s="8">
        <v>0</v>
      </c>
      <c r="H309" s="8">
        <v>9</v>
      </c>
      <c r="I309" s="8">
        <v>0</v>
      </c>
      <c r="J309" s="8"/>
      <c r="L309" s="1"/>
    </row>
    <row r="310" spans="1:13" x14ac:dyDescent="0.25">
      <c r="A310" s="8" t="s">
        <v>828</v>
      </c>
      <c r="B310" s="8" t="s">
        <v>829</v>
      </c>
      <c r="C310" s="8"/>
      <c r="D310" s="8" t="s">
        <v>601</v>
      </c>
      <c r="E310" s="8">
        <v>2</v>
      </c>
      <c r="F310" s="8">
        <v>3</v>
      </c>
      <c r="G310" s="8">
        <v>4</v>
      </c>
      <c r="H310" s="8">
        <v>5</v>
      </c>
      <c r="I310" s="8">
        <v>0</v>
      </c>
      <c r="J310" s="8"/>
      <c r="L310" s="1"/>
    </row>
    <row r="311" spans="1:13" x14ac:dyDescent="0.25">
      <c r="A311" s="8" t="s">
        <v>830</v>
      </c>
      <c r="B311" s="8" t="s">
        <v>831</v>
      </c>
      <c r="C311" s="8"/>
      <c r="D311" s="8" t="s">
        <v>667</v>
      </c>
      <c r="E311" s="8">
        <v>5</v>
      </c>
      <c r="F311" s="8">
        <v>0</v>
      </c>
      <c r="G311" s="8">
        <v>0</v>
      </c>
      <c r="H311" s="8">
        <v>16</v>
      </c>
      <c r="I311" s="8">
        <v>0</v>
      </c>
      <c r="J311" s="8"/>
      <c r="L311" s="1"/>
    </row>
    <row r="312" spans="1:13" x14ac:dyDescent="0.25">
      <c r="A312" s="8" t="s">
        <v>832</v>
      </c>
      <c r="B312" s="8" t="s">
        <v>833</v>
      </c>
      <c r="C312" s="8" t="s">
        <v>834</v>
      </c>
      <c r="D312" s="8" t="s">
        <v>433</v>
      </c>
      <c r="E312" s="8">
        <v>8</v>
      </c>
      <c r="F312" s="8">
        <v>2</v>
      </c>
      <c r="G312" s="8">
        <v>0</v>
      </c>
      <c r="H312" s="8">
        <v>8</v>
      </c>
      <c r="I312" s="8">
        <v>0</v>
      </c>
      <c r="J312" s="8"/>
      <c r="L312" s="1"/>
    </row>
    <row r="313" spans="1:13" x14ac:dyDescent="0.25">
      <c r="A313" s="8" t="s">
        <v>835</v>
      </c>
      <c r="B313" s="8" t="s">
        <v>836</v>
      </c>
      <c r="C313" s="8" t="s">
        <v>837</v>
      </c>
      <c r="D313" s="8" t="s">
        <v>789</v>
      </c>
      <c r="E313" s="8">
        <v>8</v>
      </c>
      <c r="F313" s="8">
        <v>3</v>
      </c>
      <c r="G313" s="8">
        <v>0</v>
      </c>
      <c r="H313" s="8">
        <v>16</v>
      </c>
      <c r="I313" s="8">
        <v>1</v>
      </c>
      <c r="J313" s="8"/>
      <c r="L313" s="1"/>
    </row>
    <row r="314" spans="1:13" x14ac:dyDescent="0.25">
      <c r="A314" s="8" t="s">
        <v>838</v>
      </c>
      <c r="B314" s="8" t="s">
        <v>839</v>
      </c>
      <c r="C314" s="8" t="s">
        <v>840</v>
      </c>
      <c r="D314" s="8" t="s">
        <v>468</v>
      </c>
      <c r="E314" s="8">
        <v>8</v>
      </c>
      <c r="F314" s="8">
        <v>4</v>
      </c>
      <c r="G314" s="8">
        <v>0</v>
      </c>
      <c r="H314" s="8">
        <v>10</v>
      </c>
      <c r="I314" s="8">
        <v>0</v>
      </c>
      <c r="J314" s="8"/>
      <c r="L314" s="1"/>
    </row>
    <row r="315" spans="1:13" x14ac:dyDescent="0.25">
      <c r="A315" s="8" t="s">
        <v>841</v>
      </c>
      <c r="B315" s="8" t="s">
        <v>842</v>
      </c>
      <c r="C315" s="8"/>
      <c r="D315" s="8" t="s">
        <v>733</v>
      </c>
      <c r="E315" s="8">
        <v>8</v>
      </c>
      <c r="F315" s="8">
        <v>1</v>
      </c>
      <c r="G315" s="8">
        <v>0</v>
      </c>
      <c r="H315" s="8">
        <v>8</v>
      </c>
      <c r="I315" s="8">
        <v>0</v>
      </c>
      <c r="J315" s="8"/>
      <c r="L315" s="1"/>
    </row>
    <row r="316" spans="1:13" x14ac:dyDescent="0.25">
      <c r="A316" s="8" t="s">
        <v>843</v>
      </c>
      <c r="B316" s="8" t="s">
        <v>844</v>
      </c>
      <c r="C316" s="8" t="s">
        <v>845</v>
      </c>
      <c r="D316" s="8" t="s">
        <v>742</v>
      </c>
      <c r="E316" s="8">
        <v>5</v>
      </c>
      <c r="F316" s="8">
        <v>0</v>
      </c>
      <c r="G316" s="8">
        <v>0</v>
      </c>
      <c r="H316" s="8">
        <v>21</v>
      </c>
      <c r="I316" s="8">
        <v>1</v>
      </c>
      <c r="J316" s="8"/>
      <c r="L316" s="1"/>
    </row>
    <row r="317" spans="1:13" x14ac:dyDescent="0.25">
      <c r="A317" s="8" t="s">
        <v>846</v>
      </c>
      <c r="B317" s="8" t="s">
        <v>847</v>
      </c>
      <c r="C317" s="8"/>
      <c r="D317" s="8" t="s">
        <v>728</v>
      </c>
      <c r="E317" s="8">
        <v>7</v>
      </c>
      <c r="F317" s="8">
        <v>0</v>
      </c>
      <c r="G317" s="8">
        <v>0</v>
      </c>
      <c r="H317" s="8">
        <v>15</v>
      </c>
      <c r="I317" s="8">
        <v>2</v>
      </c>
      <c r="J317" s="8"/>
      <c r="L317" s="1"/>
      <c r="M317" s="1"/>
    </row>
    <row r="318" spans="1:13" x14ac:dyDescent="0.25">
      <c r="A318" s="8" t="s">
        <v>848</v>
      </c>
      <c r="B318" s="8" t="s">
        <v>849</v>
      </c>
      <c r="C318" s="8" t="s">
        <v>850</v>
      </c>
      <c r="D318" s="8" t="s">
        <v>601</v>
      </c>
      <c r="E318" s="8">
        <v>8</v>
      </c>
      <c r="F318" s="8">
        <v>3</v>
      </c>
      <c r="G318" s="8">
        <v>0</v>
      </c>
      <c r="H318" s="8">
        <v>9</v>
      </c>
      <c r="I318" s="8">
        <v>0</v>
      </c>
      <c r="J318" s="8"/>
      <c r="L318" s="1"/>
    </row>
    <row r="319" spans="1:13" x14ac:dyDescent="0.25">
      <c r="A319" s="8" t="s">
        <v>851</v>
      </c>
      <c r="B319" s="8" t="s">
        <v>852</v>
      </c>
      <c r="C319" s="8" t="s">
        <v>853</v>
      </c>
      <c r="D319" s="8" t="s">
        <v>789</v>
      </c>
      <c r="E319" s="8">
        <v>6</v>
      </c>
      <c r="F319" s="8">
        <v>0</v>
      </c>
      <c r="G319" s="8">
        <v>0</v>
      </c>
      <c r="H319" s="8">
        <v>11</v>
      </c>
      <c r="I319" s="8">
        <v>0</v>
      </c>
      <c r="J319" s="8"/>
      <c r="L319" s="1"/>
    </row>
    <row r="320" spans="1:13" x14ac:dyDescent="0.25">
      <c r="A320" s="8" t="s">
        <v>854</v>
      </c>
      <c r="B320" s="8" t="s">
        <v>855</v>
      </c>
      <c r="C320" s="8" t="s">
        <v>856</v>
      </c>
      <c r="D320" s="8" t="s">
        <v>532</v>
      </c>
      <c r="E320" s="8">
        <v>7</v>
      </c>
      <c r="F320" s="8">
        <v>0</v>
      </c>
      <c r="G320" s="8">
        <v>0</v>
      </c>
      <c r="H320" s="8">
        <v>8</v>
      </c>
      <c r="I320" s="8">
        <v>0</v>
      </c>
      <c r="J320" s="8"/>
      <c r="L320" s="1"/>
    </row>
    <row r="321" spans="1:13" x14ac:dyDescent="0.25">
      <c r="A321" s="8" t="s">
        <v>857</v>
      </c>
      <c r="B321" s="8" t="s">
        <v>858</v>
      </c>
      <c r="C321" s="8" t="s">
        <v>859</v>
      </c>
      <c r="D321" s="8" t="s">
        <v>619</v>
      </c>
      <c r="E321" s="8">
        <v>1</v>
      </c>
      <c r="F321" s="8">
        <v>0</v>
      </c>
      <c r="G321" s="8">
        <v>1</v>
      </c>
      <c r="H321" s="8">
        <v>22</v>
      </c>
      <c r="I321" s="8">
        <v>1</v>
      </c>
      <c r="J321" s="8"/>
      <c r="L321" s="1"/>
    </row>
    <row r="322" spans="1:13" x14ac:dyDescent="0.25">
      <c r="A322" s="8" t="s">
        <v>860</v>
      </c>
      <c r="B322" s="8" t="s">
        <v>861</v>
      </c>
      <c r="C322" s="8" t="s">
        <v>862</v>
      </c>
      <c r="D322" s="8" t="s">
        <v>748</v>
      </c>
      <c r="E322" s="8">
        <v>2</v>
      </c>
      <c r="F322" s="8">
        <v>9</v>
      </c>
      <c r="G322" s="8">
        <v>4</v>
      </c>
      <c r="H322" s="8">
        <v>8</v>
      </c>
      <c r="I322" s="8">
        <v>0</v>
      </c>
      <c r="J322" s="8"/>
      <c r="L322" s="1"/>
    </row>
    <row r="323" spans="1:13" x14ac:dyDescent="0.25">
      <c r="A323" s="8" t="s">
        <v>863</v>
      </c>
      <c r="B323" s="8" t="s">
        <v>864</v>
      </c>
      <c r="C323" s="8" t="s">
        <v>865</v>
      </c>
      <c r="D323" s="8" t="s">
        <v>619</v>
      </c>
      <c r="E323" s="8">
        <v>2</v>
      </c>
      <c r="F323" s="8">
        <v>4</v>
      </c>
      <c r="G323" s="8">
        <v>5</v>
      </c>
      <c r="H323" s="8">
        <v>8</v>
      </c>
      <c r="I323" s="8">
        <v>0</v>
      </c>
      <c r="J323" s="8"/>
      <c r="L323" s="1"/>
    </row>
    <row r="324" spans="1:13" x14ac:dyDescent="0.25">
      <c r="A324" s="8" t="s">
        <v>866</v>
      </c>
      <c r="B324" s="8" t="s">
        <v>867</v>
      </c>
      <c r="C324" s="8"/>
      <c r="D324" s="8" t="s">
        <v>321</v>
      </c>
      <c r="E324" s="8">
        <v>5</v>
      </c>
      <c r="F324" s="8">
        <v>0</v>
      </c>
      <c r="G324" s="8">
        <v>0</v>
      </c>
      <c r="H324" s="8">
        <v>44</v>
      </c>
      <c r="I324" s="8">
        <v>1</v>
      </c>
      <c r="J324" s="8"/>
      <c r="L324" s="1"/>
      <c r="M324" s="1"/>
    </row>
    <row r="325" spans="1:13" x14ac:dyDescent="0.25">
      <c r="A325" s="8" t="s">
        <v>868</v>
      </c>
      <c r="B325" s="8" t="s">
        <v>869</v>
      </c>
      <c r="C325" s="8" t="s">
        <v>870</v>
      </c>
      <c r="D325" s="8" t="s">
        <v>312</v>
      </c>
      <c r="E325" s="8">
        <v>7</v>
      </c>
      <c r="F325" s="8">
        <v>0</v>
      </c>
      <c r="G325" s="8">
        <v>0</v>
      </c>
      <c r="H325" s="8">
        <v>19</v>
      </c>
      <c r="I325" s="8">
        <v>1</v>
      </c>
      <c r="J325" s="8"/>
      <c r="L325" s="1"/>
      <c r="M325" s="1"/>
    </row>
    <row r="326" spans="1:13" x14ac:dyDescent="0.25">
      <c r="A326" s="8" t="s">
        <v>871</v>
      </c>
      <c r="B326" s="8" t="s">
        <v>872</v>
      </c>
      <c r="C326" s="8" t="s">
        <v>873</v>
      </c>
      <c r="D326" s="8" t="s">
        <v>874</v>
      </c>
      <c r="E326" s="8">
        <v>7</v>
      </c>
      <c r="F326" s="8">
        <v>0</v>
      </c>
      <c r="G326" s="8">
        <v>0</v>
      </c>
      <c r="H326" s="8">
        <v>10</v>
      </c>
      <c r="I326" s="8">
        <v>0</v>
      </c>
      <c r="J326" s="8"/>
      <c r="L326" s="1"/>
    </row>
    <row r="327" spans="1:13" x14ac:dyDescent="0.25">
      <c r="A327" s="8" t="s">
        <v>875</v>
      </c>
      <c r="B327" s="8" t="s">
        <v>876</v>
      </c>
      <c r="C327" s="8" t="s">
        <v>877</v>
      </c>
      <c r="D327" s="8" t="s">
        <v>312</v>
      </c>
      <c r="E327" s="8">
        <v>7</v>
      </c>
      <c r="F327" s="8">
        <v>0</v>
      </c>
      <c r="G327" s="8">
        <v>0</v>
      </c>
      <c r="H327" s="8">
        <v>7</v>
      </c>
      <c r="I327" s="8">
        <v>0</v>
      </c>
      <c r="J327" s="8"/>
      <c r="L327" s="1"/>
      <c r="M327" s="1"/>
    </row>
    <row r="328" spans="1:13" x14ac:dyDescent="0.25">
      <c r="A328" s="8" t="s">
        <v>878</v>
      </c>
      <c r="B328" s="8" t="s">
        <v>879</v>
      </c>
      <c r="C328" s="8" t="s">
        <v>880</v>
      </c>
      <c r="D328" s="8" t="s">
        <v>312</v>
      </c>
      <c r="E328" s="8">
        <v>5</v>
      </c>
      <c r="F328" s="8">
        <v>0</v>
      </c>
      <c r="G328" s="8">
        <v>0</v>
      </c>
      <c r="H328" s="8">
        <v>11</v>
      </c>
      <c r="I328" s="8">
        <v>0</v>
      </c>
      <c r="J328" s="8"/>
      <c r="L328" s="1"/>
    </row>
    <row r="329" spans="1:13" x14ac:dyDescent="0.25">
      <c r="A329" s="8" t="s">
        <v>881</v>
      </c>
      <c r="B329" s="8" t="s">
        <v>882</v>
      </c>
      <c r="C329" s="8"/>
      <c r="D329" s="8" t="s">
        <v>127</v>
      </c>
      <c r="E329" s="8">
        <v>7</v>
      </c>
      <c r="F329" s="8">
        <v>0</v>
      </c>
      <c r="G329" s="8">
        <v>0</v>
      </c>
      <c r="H329" s="8">
        <v>6</v>
      </c>
      <c r="I329" s="8">
        <v>0</v>
      </c>
      <c r="J329" s="8"/>
      <c r="L329" s="1"/>
      <c r="M329" s="1"/>
    </row>
    <row r="330" spans="1:13" x14ac:dyDescent="0.25">
      <c r="A330" s="8" t="s">
        <v>883</v>
      </c>
      <c r="B330" s="8" t="s">
        <v>884</v>
      </c>
      <c r="C330" s="8"/>
      <c r="D330" s="8" t="s">
        <v>20</v>
      </c>
      <c r="E330" s="8">
        <v>5</v>
      </c>
      <c r="F330" s="8">
        <v>0</v>
      </c>
      <c r="G330" s="8">
        <v>0</v>
      </c>
      <c r="H330" s="8">
        <v>90</v>
      </c>
      <c r="I330" s="8">
        <v>2</v>
      </c>
      <c r="J330" s="8"/>
      <c r="L330" s="1"/>
      <c r="M330" s="1"/>
    </row>
    <row r="331" spans="1:13" x14ac:dyDescent="0.25">
      <c r="A331" s="8" t="s">
        <v>885</v>
      </c>
      <c r="B331" s="8" t="s">
        <v>886</v>
      </c>
      <c r="C331" s="8" t="s">
        <v>887</v>
      </c>
      <c r="D331" s="8" t="s">
        <v>793</v>
      </c>
      <c r="E331" s="8">
        <v>5</v>
      </c>
      <c r="F331" s="8">
        <v>0</v>
      </c>
      <c r="G331" s="8">
        <v>0</v>
      </c>
      <c r="H331" s="8">
        <v>9</v>
      </c>
      <c r="I331" s="8">
        <v>0</v>
      </c>
      <c r="J331" s="8"/>
      <c r="L331" s="1"/>
      <c r="M331" s="1"/>
    </row>
    <row r="332" spans="1:13" x14ac:dyDescent="0.25">
      <c r="A332" s="8" t="s">
        <v>888</v>
      </c>
      <c r="B332" s="8" t="s">
        <v>889</v>
      </c>
      <c r="C332" s="8" t="s">
        <v>890</v>
      </c>
      <c r="D332" s="8" t="s">
        <v>728</v>
      </c>
      <c r="E332" s="8">
        <v>2</v>
      </c>
      <c r="F332" s="8">
        <v>9</v>
      </c>
      <c r="G332" s="8">
        <v>3</v>
      </c>
      <c r="H332" s="8">
        <v>24</v>
      </c>
      <c r="I332" s="8">
        <v>1</v>
      </c>
      <c r="J332" s="8"/>
      <c r="L332" s="1"/>
    </row>
    <row r="333" spans="1:13" x14ac:dyDescent="0.25">
      <c r="A333" s="8" t="s">
        <v>891</v>
      </c>
      <c r="B333" s="8" t="s">
        <v>892</v>
      </c>
      <c r="C333" s="8" t="s">
        <v>893</v>
      </c>
      <c r="D333" s="8" t="s">
        <v>619</v>
      </c>
      <c r="E333" s="8">
        <v>5</v>
      </c>
      <c r="F333" s="8">
        <v>0</v>
      </c>
      <c r="G333" s="8">
        <v>0</v>
      </c>
      <c r="H333" s="8">
        <v>6</v>
      </c>
      <c r="I333" s="8">
        <v>0</v>
      </c>
      <c r="J333" s="8"/>
      <c r="L333" s="1"/>
    </row>
    <row r="334" spans="1:13" x14ac:dyDescent="0.25">
      <c r="A334" s="8" t="s">
        <v>894</v>
      </c>
      <c r="B334" s="8" t="s">
        <v>895</v>
      </c>
      <c r="C334" s="8" t="s">
        <v>896</v>
      </c>
      <c r="D334" s="8" t="s">
        <v>760</v>
      </c>
      <c r="E334" s="8">
        <v>2</v>
      </c>
      <c r="F334" s="8">
        <v>5</v>
      </c>
      <c r="G334" s="8">
        <v>2</v>
      </c>
      <c r="H334" s="8">
        <v>7</v>
      </c>
      <c r="I334" s="8">
        <v>0</v>
      </c>
      <c r="J334" s="8"/>
      <c r="L334" s="1"/>
    </row>
    <row r="335" spans="1:13" x14ac:dyDescent="0.25">
      <c r="A335" s="8" t="s">
        <v>897</v>
      </c>
      <c r="B335" s="8" t="s">
        <v>898</v>
      </c>
      <c r="C335" s="8"/>
      <c r="D335" s="8" t="s">
        <v>728</v>
      </c>
      <c r="E335" s="8">
        <v>7</v>
      </c>
      <c r="F335" s="8">
        <v>0</v>
      </c>
      <c r="G335" s="8">
        <v>0</v>
      </c>
      <c r="H335" s="8">
        <v>7</v>
      </c>
      <c r="I335" s="8">
        <v>0</v>
      </c>
      <c r="J335" s="8"/>
      <c r="L335" s="1"/>
    </row>
    <row r="336" spans="1:13" x14ac:dyDescent="0.25">
      <c r="A336" s="8" t="s">
        <v>899</v>
      </c>
      <c r="B336" s="8" t="s">
        <v>900</v>
      </c>
      <c r="C336" s="8" t="s">
        <v>901</v>
      </c>
      <c r="D336" s="8" t="s">
        <v>742</v>
      </c>
      <c r="E336" s="8">
        <v>5</v>
      </c>
      <c r="F336" s="8">
        <v>0</v>
      </c>
      <c r="G336" s="8">
        <v>0</v>
      </c>
      <c r="H336" s="8">
        <v>10</v>
      </c>
      <c r="I336" s="8">
        <v>0</v>
      </c>
      <c r="J336" s="8"/>
      <c r="L336" s="1"/>
    </row>
    <row r="337" spans="1:13" x14ac:dyDescent="0.25">
      <c r="A337" s="8" t="s">
        <v>902</v>
      </c>
      <c r="B337" s="8" t="s">
        <v>903</v>
      </c>
      <c r="C337" s="8" t="s">
        <v>904</v>
      </c>
      <c r="D337" s="8" t="s">
        <v>742</v>
      </c>
      <c r="E337" s="8">
        <v>5</v>
      </c>
      <c r="F337" s="8">
        <v>0</v>
      </c>
      <c r="G337" s="8">
        <v>0</v>
      </c>
      <c r="H337" s="8">
        <v>11</v>
      </c>
      <c r="I337" s="8">
        <v>0</v>
      </c>
      <c r="J337" s="8"/>
      <c r="L337" s="1"/>
    </row>
    <row r="338" spans="1:13" x14ac:dyDescent="0.25">
      <c r="A338" s="8" t="s">
        <v>905</v>
      </c>
      <c r="B338" s="8" t="s">
        <v>906</v>
      </c>
      <c r="C338" s="8" t="s">
        <v>907</v>
      </c>
      <c r="D338" s="8" t="s">
        <v>532</v>
      </c>
      <c r="E338" s="8">
        <v>5</v>
      </c>
      <c r="F338" s="8">
        <v>0</v>
      </c>
      <c r="G338" s="8">
        <v>0</v>
      </c>
      <c r="H338" s="8">
        <v>7</v>
      </c>
      <c r="I338" s="8">
        <v>0</v>
      </c>
      <c r="J338" s="8"/>
      <c r="L338" s="1"/>
    </row>
    <row r="339" spans="1:13" x14ac:dyDescent="0.25">
      <c r="A339" s="8" t="s">
        <v>908</v>
      </c>
      <c r="B339" s="8" t="s">
        <v>909</v>
      </c>
      <c r="C339" s="8"/>
      <c r="D339" s="8" t="s">
        <v>312</v>
      </c>
      <c r="E339" s="8">
        <v>2</v>
      </c>
      <c r="F339" s="8">
        <v>6</v>
      </c>
      <c r="G339" s="8">
        <v>3</v>
      </c>
      <c r="H339" s="8">
        <v>5</v>
      </c>
      <c r="I339" s="8">
        <v>0</v>
      </c>
      <c r="J339" s="8"/>
      <c r="L339" s="1"/>
    </row>
    <row r="340" spans="1:13" x14ac:dyDescent="0.25">
      <c r="A340" s="8" t="s">
        <v>910</v>
      </c>
      <c r="B340" s="8" t="s">
        <v>911</v>
      </c>
      <c r="C340" s="8"/>
      <c r="D340" s="8" t="s">
        <v>760</v>
      </c>
      <c r="E340" s="8">
        <v>5</v>
      </c>
      <c r="F340" s="8">
        <v>0</v>
      </c>
      <c r="G340" s="8">
        <v>0</v>
      </c>
      <c r="H340" s="8">
        <v>7</v>
      </c>
      <c r="I340" s="8">
        <v>0</v>
      </c>
      <c r="J340" s="8"/>
      <c r="L340" s="1"/>
    </row>
    <row r="341" spans="1:13" x14ac:dyDescent="0.25">
      <c r="A341" s="8" t="s">
        <v>912</v>
      </c>
      <c r="B341" s="8" t="s">
        <v>913</v>
      </c>
      <c r="C341" s="8"/>
      <c r="D341" s="8" t="s">
        <v>619</v>
      </c>
      <c r="E341" s="8">
        <v>7</v>
      </c>
      <c r="F341" s="8">
        <v>0</v>
      </c>
      <c r="G341" s="8">
        <v>0</v>
      </c>
      <c r="H341" s="8">
        <v>7</v>
      </c>
      <c r="I341" s="8">
        <v>0</v>
      </c>
      <c r="J341" s="8"/>
      <c r="L341" s="1"/>
      <c r="M341" s="1"/>
    </row>
    <row r="342" spans="1:13" x14ac:dyDescent="0.25">
      <c r="A342" s="8" t="s">
        <v>914</v>
      </c>
      <c r="B342" s="8" t="s">
        <v>915</v>
      </c>
      <c r="C342" s="8" t="s">
        <v>916</v>
      </c>
      <c r="D342" s="8" t="s">
        <v>806</v>
      </c>
      <c r="E342" s="8">
        <v>5</v>
      </c>
      <c r="F342" s="8">
        <v>0</v>
      </c>
      <c r="G342" s="8">
        <v>0</v>
      </c>
      <c r="H342" s="8">
        <v>16</v>
      </c>
      <c r="I342" s="8">
        <v>0</v>
      </c>
      <c r="J342" s="8"/>
      <c r="L342" s="1"/>
      <c r="M342" s="1"/>
    </row>
    <row r="343" spans="1:13" x14ac:dyDescent="0.25">
      <c r="A343" s="8" t="s">
        <v>917</v>
      </c>
      <c r="B343" s="8" t="s">
        <v>918</v>
      </c>
      <c r="C343" s="8"/>
      <c r="D343" s="8" t="s">
        <v>793</v>
      </c>
      <c r="E343" s="8">
        <v>5</v>
      </c>
      <c r="F343" s="8">
        <v>0</v>
      </c>
      <c r="G343" s="8">
        <v>0</v>
      </c>
      <c r="H343" s="8">
        <v>23</v>
      </c>
      <c r="I343" s="8">
        <v>0</v>
      </c>
      <c r="J343" s="8"/>
      <c r="L343" s="1"/>
    </row>
    <row r="344" spans="1:13" x14ac:dyDescent="0.25">
      <c r="A344" s="8" t="s">
        <v>919</v>
      </c>
      <c r="B344" s="8" t="s">
        <v>920</v>
      </c>
      <c r="C344" s="8" t="s">
        <v>921</v>
      </c>
      <c r="D344" s="8" t="s">
        <v>468</v>
      </c>
      <c r="E344" s="8">
        <v>5</v>
      </c>
      <c r="F344" s="8">
        <v>0</v>
      </c>
      <c r="G344" s="8">
        <v>0</v>
      </c>
      <c r="H344" s="8">
        <v>6</v>
      </c>
      <c r="I344" s="8">
        <v>1</v>
      </c>
      <c r="J344" s="8"/>
      <c r="L344" s="1"/>
    </row>
    <row r="345" spans="1:13" x14ac:dyDescent="0.25">
      <c r="A345" s="8" t="s">
        <v>922</v>
      </c>
      <c r="B345" s="8" t="s">
        <v>923</v>
      </c>
      <c r="C345" s="8" t="s">
        <v>924</v>
      </c>
      <c r="D345" s="8" t="s">
        <v>601</v>
      </c>
      <c r="E345" s="8">
        <v>5</v>
      </c>
      <c r="F345" s="8">
        <v>0</v>
      </c>
      <c r="G345" s="8">
        <v>0</v>
      </c>
      <c r="H345" s="8">
        <v>7</v>
      </c>
      <c r="I345" s="8">
        <v>0</v>
      </c>
      <c r="J345" s="8"/>
      <c r="L345" s="1"/>
    </row>
    <row r="346" spans="1:13" x14ac:dyDescent="0.25">
      <c r="A346" s="8" t="s">
        <v>925</v>
      </c>
      <c r="B346" s="8" t="s">
        <v>926</v>
      </c>
      <c r="C346" s="8" t="s">
        <v>927</v>
      </c>
      <c r="D346" s="8" t="s">
        <v>20</v>
      </c>
      <c r="E346" s="8">
        <v>5</v>
      </c>
      <c r="F346" s="8">
        <v>0</v>
      </c>
      <c r="G346" s="8">
        <v>0</v>
      </c>
      <c r="H346" s="8">
        <v>4</v>
      </c>
      <c r="I346" s="8">
        <v>0</v>
      </c>
      <c r="J346" s="8"/>
      <c r="L346" s="1"/>
    </row>
    <row r="347" spans="1:13" x14ac:dyDescent="0.25">
      <c r="A347" s="8" t="s">
        <v>928</v>
      </c>
      <c r="B347" s="8" t="s">
        <v>929</v>
      </c>
      <c r="C347" s="8"/>
      <c r="D347" s="8" t="s">
        <v>748</v>
      </c>
      <c r="E347" s="8">
        <v>5</v>
      </c>
      <c r="F347" s="8">
        <v>0</v>
      </c>
      <c r="G347" s="8">
        <v>0</v>
      </c>
      <c r="H347" s="8">
        <v>10</v>
      </c>
      <c r="I347" s="8">
        <v>0</v>
      </c>
      <c r="J347" s="8"/>
      <c r="L347" s="1"/>
    </row>
    <row r="348" spans="1:13" x14ac:dyDescent="0.25">
      <c r="A348" s="8" t="s">
        <v>930</v>
      </c>
      <c r="B348" s="8" t="s">
        <v>931</v>
      </c>
      <c r="C348" s="8" t="s">
        <v>932</v>
      </c>
      <c r="D348" s="8" t="s">
        <v>619</v>
      </c>
      <c r="E348" s="8">
        <v>1</v>
      </c>
      <c r="F348" s="8">
        <v>0</v>
      </c>
      <c r="G348" s="8">
        <v>1</v>
      </c>
      <c r="H348" s="8">
        <v>22</v>
      </c>
      <c r="I348" s="8">
        <v>0</v>
      </c>
      <c r="J348" s="8"/>
      <c r="L348" s="1"/>
      <c r="M348" s="1"/>
    </row>
    <row r="349" spans="1:13" x14ac:dyDescent="0.25">
      <c r="A349" s="8" t="s">
        <v>933</v>
      </c>
      <c r="B349" s="8" t="s">
        <v>934</v>
      </c>
      <c r="C349" s="8" t="s">
        <v>935</v>
      </c>
      <c r="D349" s="8" t="s">
        <v>733</v>
      </c>
      <c r="E349" s="8">
        <v>7</v>
      </c>
      <c r="F349" s="8">
        <v>0</v>
      </c>
      <c r="G349" s="8">
        <v>0</v>
      </c>
      <c r="H349" s="8">
        <v>4</v>
      </c>
      <c r="I349" s="8">
        <v>1</v>
      </c>
      <c r="J349" s="8"/>
      <c r="L349" s="1"/>
    </row>
    <row r="350" spans="1:13" x14ac:dyDescent="0.25">
      <c r="A350" s="8" t="s">
        <v>936</v>
      </c>
      <c r="B350" s="8" t="s">
        <v>937</v>
      </c>
      <c r="C350" s="8" t="s">
        <v>938</v>
      </c>
      <c r="D350" s="8" t="s">
        <v>793</v>
      </c>
      <c r="E350" s="8">
        <v>7</v>
      </c>
      <c r="F350" s="8">
        <v>0</v>
      </c>
      <c r="G350" s="8">
        <v>0</v>
      </c>
      <c r="H350" s="8">
        <v>13</v>
      </c>
      <c r="I350" s="8">
        <v>0</v>
      </c>
      <c r="J350" s="8"/>
      <c r="L350" s="1"/>
    </row>
    <row r="351" spans="1:13" x14ac:dyDescent="0.25">
      <c r="A351" s="8" t="s">
        <v>939</v>
      </c>
      <c r="B351" s="8" t="s">
        <v>940</v>
      </c>
      <c r="C351" s="8" t="s">
        <v>941</v>
      </c>
      <c r="D351" s="8" t="s">
        <v>742</v>
      </c>
      <c r="E351" s="8">
        <v>7</v>
      </c>
      <c r="F351" s="8">
        <v>0</v>
      </c>
      <c r="G351" s="8">
        <v>0</v>
      </c>
      <c r="H351" s="8">
        <v>10</v>
      </c>
      <c r="I351" s="8">
        <v>0</v>
      </c>
      <c r="J351" s="8"/>
      <c r="L351" s="1"/>
    </row>
    <row r="352" spans="1:13" x14ac:dyDescent="0.25">
      <c r="A352" s="8" t="s">
        <v>942</v>
      </c>
      <c r="B352" s="8" t="s">
        <v>943</v>
      </c>
      <c r="C352" s="8" t="s">
        <v>944</v>
      </c>
      <c r="D352" s="8" t="s">
        <v>748</v>
      </c>
      <c r="E352" s="8">
        <v>1</v>
      </c>
      <c r="F352" s="8">
        <v>0</v>
      </c>
      <c r="G352" s="8">
        <v>1</v>
      </c>
      <c r="H352" s="8">
        <v>11</v>
      </c>
      <c r="I352" s="8">
        <v>0</v>
      </c>
      <c r="J352" s="8"/>
      <c r="L352" s="1"/>
      <c r="M352" s="1"/>
    </row>
    <row r="353" spans="1:13" x14ac:dyDescent="0.25">
      <c r="A353" s="8" t="s">
        <v>945</v>
      </c>
      <c r="B353" s="8" t="s">
        <v>946</v>
      </c>
      <c r="C353" s="8" t="s">
        <v>947</v>
      </c>
      <c r="D353" s="8" t="s">
        <v>532</v>
      </c>
      <c r="E353" s="8">
        <v>7</v>
      </c>
      <c r="F353" s="8">
        <v>0</v>
      </c>
      <c r="G353" s="8">
        <v>0</v>
      </c>
      <c r="H353" s="8">
        <v>5</v>
      </c>
      <c r="I353" s="8">
        <v>0</v>
      </c>
      <c r="J353" s="8"/>
      <c r="L353" s="1"/>
      <c r="M353" s="1"/>
    </row>
    <row r="354" spans="1:13" x14ac:dyDescent="0.25">
      <c r="A354" s="8" t="s">
        <v>948</v>
      </c>
      <c r="B354" s="8" t="s">
        <v>949</v>
      </c>
      <c r="C354" s="8" t="s">
        <v>950</v>
      </c>
      <c r="D354" s="8" t="s">
        <v>874</v>
      </c>
      <c r="E354" s="8">
        <v>5</v>
      </c>
      <c r="F354" s="8">
        <v>0</v>
      </c>
      <c r="G354" s="8">
        <v>0</v>
      </c>
      <c r="H354" s="8">
        <v>11</v>
      </c>
      <c r="I354" s="8">
        <v>0</v>
      </c>
      <c r="J354" s="8"/>
      <c r="L354" s="1"/>
    </row>
    <row r="355" spans="1:13" x14ac:dyDescent="0.25">
      <c r="A355" s="8" t="s">
        <v>951</v>
      </c>
      <c r="B355" s="8" t="s">
        <v>952</v>
      </c>
      <c r="C355" s="8"/>
      <c r="D355" s="8" t="s">
        <v>312</v>
      </c>
      <c r="E355" s="8">
        <v>5</v>
      </c>
      <c r="F355" s="8">
        <v>0</v>
      </c>
      <c r="G355" s="8">
        <v>0</v>
      </c>
      <c r="H355" s="8">
        <v>10</v>
      </c>
      <c r="I355" s="8">
        <v>0</v>
      </c>
      <c r="J355" s="8"/>
      <c r="L355" s="1"/>
    </row>
    <row r="356" spans="1:13" x14ac:dyDescent="0.25">
      <c r="A356" s="8" t="s">
        <v>953</v>
      </c>
      <c r="B356" s="8" t="s">
        <v>954</v>
      </c>
      <c r="C356" s="8" t="s">
        <v>955</v>
      </c>
      <c r="D356" s="8" t="s">
        <v>956</v>
      </c>
      <c r="E356" s="8">
        <v>5</v>
      </c>
      <c r="F356" s="8">
        <v>0</v>
      </c>
      <c r="G356" s="8">
        <v>0</v>
      </c>
      <c r="H356" s="8">
        <v>7</v>
      </c>
      <c r="I356" s="8">
        <v>0</v>
      </c>
      <c r="J356" s="8"/>
      <c r="L356" s="1"/>
      <c r="M356" s="1"/>
    </row>
    <row r="357" spans="1:13" x14ac:dyDescent="0.25">
      <c r="A357" s="8" t="s">
        <v>957</v>
      </c>
      <c r="B357" s="8" t="s">
        <v>958</v>
      </c>
      <c r="C357" s="8" t="s">
        <v>959</v>
      </c>
      <c r="D357" s="8" t="s">
        <v>127</v>
      </c>
      <c r="E357" s="8">
        <v>5</v>
      </c>
      <c r="F357" s="8">
        <v>0</v>
      </c>
      <c r="G357" s="8">
        <v>0</v>
      </c>
      <c r="H357" s="8">
        <v>7</v>
      </c>
      <c r="I357" s="8">
        <v>0</v>
      </c>
      <c r="J357" s="8"/>
      <c r="L357" s="1"/>
      <c r="M357" s="1"/>
    </row>
    <row r="358" spans="1:13" x14ac:dyDescent="0.25">
      <c r="A358" s="8" t="s">
        <v>960</v>
      </c>
      <c r="B358" s="8" t="s">
        <v>961</v>
      </c>
      <c r="C358" s="8" t="s">
        <v>962</v>
      </c>
      <c r="D358" s="8" t="s">
        <v>748</v>
      </c>
      <c r="E358" s="8">
        <v>5</v>
      </c>
      <c r="F358" s="8">
        <v>0</v>
      </c>
      <c r="G358" s="8">
        <v>0</v>
      </c>
      <c r="H358" s="8">
        <v>5</v>
      </c>
      <c r="I358" s="8">
        <v>0</v>
      </c>
      <c r="J358" s="8"/>
      <c r="L358" s="1"/>
      <c r="M358" s="1"/>
    </row>
    <row r="359" spans="1:13" x14ac:dyDescent="0.25">
      <c r="A359" s="8" t="s">
        <v>963</v>
      </c>
      <c r="B359" s="8" t="s">
        <v>964</v>
      </c>
      <c r="C359" s="8" t="s">
        <v>965</v>
      </c>
      <c r="D359" s="8" t="s">
        <v>966</v>
      </c>
      <c r="E359" s="8">
        <v>5</v>
      </c>
      <c r="F359" s="8">
        <v>0</v>
      </c>
      <c r="G359" s="8">
        <v>0</v>
      </c>
      <c r="H359" s="8">
        <v>12</v>
      </c>
      <c r="I359" s="8">
        <v>0</v>
      </c>
      <c r="J359" s="8"/>
      <c r="L359" s="1"/>
    </row>
    <row r="360" spans="1:13" x14ac:dyDescent="0.25">
      <c r="A360" s="8" t="s">
        <v>967</v>
      </c>
      <c r="B360" s="8" t="s">
        <v>968</v>
      </c>
      <c r="C360" s="8" t="s">
        <v>969</v>
      </c>
      <c r="D360" s="8" t="s">
        <v>321</v>
      </c>
      <c r="E360" s="8">
        <v>5</v>
      </c>
      <c r="F360" s="8">
        <v>0</v>
      </c>
      <c r="G360" s="8">
        <v>0</v>
      </c>
      <c r="H360" s="8">
        <v>19</v>
      </c>
      <c r="I360" s="8">
        <v>1</v>
      </c>
      <c r="J360" s="8"/>
      <c r="L360" s="1"/>
    </row>
    <row r="361" spans="1:13" x14ac:dyDescent="0.25">
      <c r="A361" s="8" t="s">
        <v>970</v>
      </c>
      <c r="B361" s="8" t="s">
        <v>971</v>
      </c>
      <c r="C361" s="8" t="s">
        <v>972</v>
      </c>
      <c r="D361" s="8" t="s">
        <v>806</v>
      </c>
      <c r="E361" s="8">
        <v>5</v>
      </c>
      <c r="F361" s="8">
        <v>0</v>
      </c>
      <c r="G361" s="8">
        <v>0</v>
      </c>
      <c r="H361" s="8">
        <v>172</v>
      </c>
      <c r="I361" s="8">
        <v>14</v>
      </c>
      <c r="J361" s="8"/>
      <c r="L361" s="1"/>
    </row>
    <row r="362" spans="1:13" x14ac:dyDescent="0.25">
      <c r="A362" s="8" t="s">
        <v>973</v>
      </c>
      <c r="B362" s="8" t="s">
        <v>974</v>
      </c>
      <c r="C362" s="8"/>
      <c r="D362" s="8" t="s">
        <v>874</v>
      </c>
      <c r="E362" s="8">
        <v>7</v>
      </c>
      <c r="F362" s="8">
        <v>0</v>
      </c>
      <c r="G362" s="8">
        <v>0</v>
      </c>
      <c r="H362" s="8">
        <v>8</v>
      </c>
      <c r="I362" s="8">
        <v>0</v>
      </c>
      <c r="J362" s="8"/>
      <c r="L362" s="1"/>
    </row>
    <row r="363" spans="1:13" x14ac:dyDescent="0.25">
      <c r="A363" s="8" t="s">
        <v>975</v>
      </c>
      <c r="B363" s="8" t="s">
        <v>976</v>
      </c>
      <c r="C363" s="8" t="s">
        <v>977</v>
      </c>
      <c r="D363" s="8" t="s">
        <v>127</v>
      </c>
      <c r="E363" s="8">
        <v>8</v>
      </c>
      <c r="F363" s="8">
        <v>0</v>
      </c>
      <c r="G363" s="8">
        <v>3</v>
      </c>
      <c r="H363" s="8">
        <v>15</v>
      </c>
      <c r="I363" s="8">
        <v>0</v>
      </c>
      <c r="J363" s="8"/>
      <c r="L363" s="1"/>
      <c r="M363" s="1"/>
    </row>
    <row r="364" spans="1:13" x14ac:dyDescent="0.25">
      <c r="A364" s="8" t="s">
        <v>978</v>
      </c>
      <c r="B364" s="8" t="s">
        <v>979</v>
      </c>
      <c r="C364" s="8"/>
      <c r="D364" s="8" t="s">
        <v>267</v>
      </c>
      <c r="E364" s="8">
        <v>5</v>
      </c>
      <c r="F364" s="8">
        <v>0</v>
      </c>
      <c r="G364" s="8">
        <v>0</v>
      </c>
      <c r="H364" s="8">
        <v>70</v>
      </c>
      <c r="I364" s="8">
        <v>2</v>
      </c>
      <c r="J364" s="8"/>
      <c r="L364" s="1"/>
      <c r="M364" s="1"/>
    </row>
    <row r="365" spans="1:13" x14ac:dyDescent="0.25">
      <c r="A365" s="8" t="s">
        <v>980</v>
      </c>
      <c r="B365" s="8" t="s">
        <v>981</v>
      </c>
      <c r="C365" s="8" t="s">
        <v>982</v>
      </c>
      <c r="D365" s="8" t="s">
        <v>793</v>
      </c>
      <c r="E365" s="8">
        <v>7</v>
      </c>
      <c r="F365" s="8">
        <v>0</v>
      </c>
      <c r="G365" s="8">
        <v>0</v>
      </c>
      <c r="H365" s="8">
        <v>15</v>
      </c>
      <c r="I365" s="8">
        <v>0</v>
      </c>
      <c r="J365" s="8"/>
      <c r="L365" s="1"/>
    </row>
    <row r="366" spans="1:13" x14ac:dyDescent="0.25">
      <c r="A366" s="8" t="s">
        <v>983</v>
      </c>
      <c r="B366" s="8" t="s">
        <v>984</v>
      </c>
      <c r="C366" s="8" t="s">
        <v>985</v>
      </c>
      <c r="D366" s="8" t="s">
        <v>601</v>
      </c>
      <c r="E366" s="8">
        <v>5</v>
      </c>
      <c r="F366" s="8">
        <v>0</v>
      </c>
      <c r="G366" s="8">
        <v>0</v>
      </c>
      <c r="H366" s="8">
        <v>7</v>
      </c>
      <c r="I366" s="8">
        <v>0</v>
      </c>
      <c r="J366" s="8"/>
      <c r="L366" s="1"/>
    </row>
    <row r="367" spans="1:13" x14ac:dyDescent="0.25">
      <c r="A367" s="8" t="s">
        <v>986</v>
      </c>
      <c r="B367" s="8" t="s">
        <v>987</v>
      </c>
      <c r="C367" s="8" t="s">
        <v>988</v>
      </c>
      <c r="D367" s="8" t="s">
        <v>793</v>
      </c>
      <c r="E367" s="8">
        <v>5</v>
      </c>
      <c r="F367" s="8">
        <v>0</v>
      </c>
      <c r="G367" s="8">
        <v>0</v>
      </c>
      <c r="H367" s="8">
        <v>42</v>
      </c>
      <c r="I367" s="8">
        <v>4</v>
      </c>
      <c r="J367" s="8"/>
      <c r="L367" s="1"/>
    </row>
    <row r="368" spans="1:13" x14ac:dyDescent="0.25">
      <c r="A368" s="8" t="s">
        <v>989</v>
      </c>
      <c r="B368" s="8" t="s">
        <v>990</v>
      </c>
      <c r="C368" s="8" t="s">
        <v>991</v>
      </c>
      <c r="D368" s="8" t="s">
        <v>733</v>
      </c>
      <c r="E368" s="8">
        <v>7</v>
      </c>
      <c r="F368" s="8">
        <v>0</v>
      </c>
      <c r="G368" s="8">
        <v>0</v>
      </c>
      <c r="H368" s="8">
        <v>8</v>
      </c>
      <c r="I368" s="8">
        <v>1</v>
      </c>
      <c r="J368" s="8"/>
      <c r="L368" s="1"/>
    </row>
    <row r="369" spans="1:13" x14ac:dyDescent="0.25">
      <c r="A369" s="8" t="s">
        <v>992</v>
      </c>
      <c r="B369" s="8" t="s">
        <v>993</v>
      </c>
      <c r="C369" s="8" t="s">
        <v>994</v>
      </c>
      <c r="D369" s="8" t="s">
        <v>433</v>
      </c>
      <c r="E369" s="8">
        <v>7</v>
      </c>
      <c r="F369" s="8">
        <v>0</v>
      </c>
      <c r="G369" s="8">
        <v>0</v>
      </c>
      <c r="H369" s="8">
        <v>8</v>
      </c>
      <c r="I369" s="8">
        <v>0</v>
      </c>
      <c r="J369" s="8"/>
      <c r="L369" s="1"/>
    </row>
    <row r="370" spans="1:13" x14ac:dyDescent="0.25">
      <c r="A370" s="8" t="s">
        <v>995</v>
      </c>
      <c r="B370" s="8" t="s">
        <v>996</v>
      </c>
      <c r="C370" s="8" t="s">
        <v>997</v>
      </c>
      <c r="D370" s="8" t="s">
        <v>515</v>
      </c>
      <c r="E370" s="8">
        <v>7</v>
      </c>
      <c r="F370" s="8">
        <v>0</v>
      </c>
      <c r="G370" s="8">
        <v>0</v>
      </c>
      <c r="H370" s="8">
        <v>9</v>
      </c>
      <c r="I370" s="8">
        <v>0</v>
      </c>
      <c r="J370" s="8"/>
      <c r="L370" s="1"/>
      <c r="M370" s="1"/>
    </row>
    <row r="371" spans="1:13" x14ac:dyDescent="0.25">
      <c r="A371" s="8" t="s">
        <v>998</v>
      </c>
      <c r="B371" s="8" t="s">
        <v>999</v>
      </c>
      <c r="C371" s="8" t="s">
        <v>1000</v>
      </c>
      <c r="D371" s="8" t="s">
        <v>321</v>
      </c>
      <c r="E371" s="8">
        <v>5</v>
      </c>
      <c r="F371" s="8">
        <v>0</v>
      </c>
      <c r="G371" s="8">
        <v>0</v>
      </c>
      <c r="H371" s="8">
        <v>14</v>
      </c>
      <c r="I371" s="8">
        <v>0</v>
      </c>
      <c r="J371" s="8"/>
      <c r="L371" s="1"/>
    </row>
    <row r="372" spans="1:13" x14ac:dyDescent="0.25">
      <c r="A372" s="8" t="s">
        <v>1001</v>
      </c>
      <c r="B372" s="8" t="s">
        <v>1002</v>
      </c>
      <c r="C372" s="8"/>
      <c r="D372" s="8" t="s">
        <v>742</v>
      </c>
      <c r="E372" s="8">
        <v>5</v>
      </c>
      <c r="F372" s="8">
        <v>0</v>
      </c>
      <c r="G372" s="8">
        <v>0</v>
      </c>
      <c r="H372" s="8">
        <v>14</v>
      </c>
      <c r="I372" s="8">
        <v>1</v>
      </c>
      <c r="J372" s="8"/>
      <c r="L372" s="1"/>
    </row>
    <row r="373" spans="1:13" x14ac:dyDescent="0.25">
      <c r="A373" s="8" t="s">
        <v>1003</v>
      </c>
      <c r="B373" s="8" t="s">
        <v>1004</v>
      </c>
      <c r="C373" s="8"/>
      <c r="D373" s="8" t="s">
        <v>433</v>
      </c>
      <c r="E373" s="8">
        <v>6</v>
      </c>
      <c r="F373" s="8">
        <v>0</v>
      </c>
      <c r="G373" s="8">
        <v>0</v>
      </c>
      <c r="H373" s="8">
        <v>8</v>
      </c>
      <c r="I373" s="8">
        <v>0</v>
      </c>
      <c r="J373" s="8"/>
      <c r="L373" s="1"/>
    </row>
    <row r="374" spans="1:13" x14ac:dyDescent="0.25">
      <c r="A374" s="8" t="s">
        <v>1005</v>
      </c>
      <c r="B374" s="8" t="s">
        <v>1006</v>
      </c>
      <c r="C374" s="8" t="s">
        <v>1007</v>
      </c>
      <c r="D374" s="8" t="s">
        <v>619</v>
      </c>
      <c r="E374" s="8">
        <v>7</v>
      </c>
      <c r="F374" s="8">
        <v>0</v>
      </c>
      <c r="G374" s="8">
        <v>0</v>
      </c>
      <c r="H374" s="8">
        <v>12</v>
      </c>
      <c r="I374" s="8">
        <v>0</v>
      </c>
      <c r="J374" s="8"/>
      <c r="L374" s="1"/>
      <c r="M374" s="1"/>
    </row>
    <row r="375" spans="1:13" x14ac:dyDescent="0.25">
      <c r="A375" s="8" t="s">
        <v>1008</v>
      </c>
      <c r="B375" s="8" t="s">
        <v>1009</v>
      </c>
      <c r="C375" s="8"/>
      <c r="D375" s="8" t="s">
        <v>127</v>
      </c>
      <c r="E375" s="8">
        <v>5</v>
      </c>
      <c r="F375" s="8">
        <v>0</v>
      </c>
      <c r="G375" s="8">
        <v>0</v>
      </c>
      <c r="H375" s="8">
        <v>67</v>
      </c>
      <c r="I375" s="8">
        <v>1</v>
      </c>
      <c r="J375" s="8"/>
      <c r="L375" s="1"/>
    </row>
    <row r="376" spans="1:13" x14ac:dyDescent="0.25">
      <c r="A376" s="8" t="s">
        <v>1010</v>
      </c>
      <c r="B376" s="8" t="s">
        <v>1011</v>
      </c>
      <c r="C376" s="8"/>
      <c r="D376" s="8" t="s">
        <v>72</v>
      </c>
      <c r="E376" s="8">
        <v>7</v>
      </c>
      <c r="F376" s="8">
        <v>0</v>
      </c>
      <c r="G376" s="8">
        <v>0</v>
      </c>
      <c r="H376" s="8">
        <v>6</v>
      </c>
      <c r="I376" s="8">
        <v>0</v>
      </c>
      <c r="J376" s="8"/>
      <c r="L376" s="1"/>
    </row>
    <row r="377" spans="1:13" x14ac:dyDescent="0.25">
      <c r="A377" s="8" t="s">
        <v>1012</v>
      </c>
      <c r="B377" s="8" t="s">
        <v>1013</v>
      </c>
      <c r="C377" s="8" t="s">
        <v>1014</v>
      </c>
      <c r="D377" s="8" t="s">
        <v>789</v>
      </c>
      <c r="E377" s="8">
        <v>5</v>
      </c>
      <c r="F377" s="8">
        <v>0</v>
      </c>
      <c r="G377" s="8">
        <v>0</v>
      </c>
      <c r="H377" s="8">
        <v>8</v>
      </c>
      <c r="I377" s="8">
        <v>2</v>
      </c>
      <c r="J377" s="8"/>
      <c r="L377" s="1"/>
    </row>
    <row r="378" spans="1:13" x14ac:dyDescent="0.25">
      <c r="A378" s="8" t="s">
        <v>1015</v>
      </c>
      <c r="B378" s="8" t="s">
        <v>1016</v>
      </c>
      <c r="C378" s="8" t="s">
        <v>1017</v>
      </c>
      <c r="D378" s="8" t="s">
        <v>728</v>
      </c>
      <c r="E378" s="8">
        <v>7</v>
      </c>
      <c r="F378" s="8">
        <v>0</v>
      </c>
      <c r="G378" s="8">
        <v>0</v>
      </c>
      <c r="H378" s="8">
        <v>9</v>
      </c>
      <c r="I378" s="8">
        <v>0</v>
      </c>
      <c r="J378" s="8"/>
      <c r="L378" s="1"/>
    </row>
    <row r="379" spans="1:13" x14ac:dyDescent="0.25">
      <c r="A379" s="8" t="s">
        <v>1018</v>
      </c>
      <c r="B379" s="8" t="s">
        <v>1019</v>
      </c>
      <c r="C379" s="8"/>
      <c r="D379" s="8" t="s">
        <v>760</v>
      </c>
      <c r="E379" s="8">
        <v>5</v>
      </c>
      <c r="F379" s="8">
        <v>0</v>
      </c>
      <c r="G379" s="8">
        <v>0</v>
      </c>
      <c r="H379" s="8">
        <v>8</v>
      </c>
      <c r="I379" s="8">
        <v>0</v>
      </c>
      <c r="J379" s="8"/>
      <c r="L379" s="1"/>
    </row>
    <row r="380" spans="1:13" x14ac:dyDescent="0.25">
      <c r="A380" s="8" t="s">
        <v>1020</v>
      </c>
      <c r="B380" s="8" t="s">
        <v>1021</v>
      </c>
      <c r="C380" s="8" t="s">
        <v>1022</v>
      </c>
      <c r="D380" s="8" t="s">
        <v>321</v>
      </c>
      <c r="E380" s="8">
        <v>6</v>
      </c>
      <c r="F380" s="8">
        <v>0</v>
      </c>
      <c r="G380" s="8">
        <v>0</v>
      </c>
      <c r="H380" s="8">
        <v>6</v>
      </c>
      <c r="I380" s="8">
        <v>0</v>
      </c>
      <c r="J380" s="8"/>
      <c r="L380" s="1"/>
    </row>
    <row r="381" spans="1:13" x14ac:dyDescent="0.25">
      <c r="A381" s="8" t="s">
        <v>1023</v>
      </c>
      <c r="B381" s="8" t="s">
        <v>1024</v>
      </c>
      <c r="C381" s="8"/>
      <c r="D381" s="8" t="s">
        <v>728</v>
      </c>
      <c r="E381" s="8">
        <v>8</v>
      </c>
      <c r="F381" s="8">
        <v>4</v>
      </c>
      <c r="G381" s="8">
        <v>0</v>
      </c>
      <c r="H381" s="8">
        <v>8</v>
      </c>
      <c r="I381" s="8">
        <v>0</v>
      </c>
      <c r="J381" s="8"/>
      <c r="L381" s="1"/>
      <c r="M381" s="1"/>
    </row>
    <row r="382" spans="1:13" x14ac:dyDescent="0.25">
      <c r="A382" s="8" t="s">
        <v>1025</v>
      </c>
      <c r="B382" s="8" t="s">
        <v>1026</v>
      </c>
      <c r="C382" s="8" t="s">
        <v>1027</v>
      </c>
      <c r="D382" s="8" t="s">
        <v>433</v>
      </c>
      <c r="E382" s="8">
        <v>7</v>
      </c>
      <c r="F382" s="8">
        <v>0</v>
      </c>
      <c r="G382" s="8">
        <v>0</v>
      </c>
      <c r="H382" s="8">
        <v>8</v>
      </c>
      <c r="I382" s="8">
        <v>0</v>
      </c>
      <c r="J382" s="8"/>
      <c r="L382" s="1"/>
      <c r="M382" s="1"/>
    </row>
    <row r="383" spans="1:13" x14ac:dyDescent="0.25">
      <c r="A383" s="8" t="s">
        <v>1028</v>
      </c>
      <c r="B383" s="8" t="s">
        <v>1029</v>
      </c>
      <c r="C383" s="8" t="s">
        <v>1030</v>
      </c>
      <c r="D383" s="8" t="s">
        <v>728</v>
      </c>
      <c r="E383" s="8">
        <v>7</v>
      </c>
      <c r="F383" s="8">
        <v>0</v>
      </c>
      <c r="G383" s="8">
        <v>0</v>
      </c>
      <c r="H383" s="8">
        <v>9</v>
      </c>
      <c r="I383" s="8">
        <v>0</v>
      </c>
      <c r="J383" s="8"/>
      <c r="L383" s="1"/>
    </row>
    <row r="384" spans="1:13" x14ac:dyDescent="0.25">
      <c r="A384" s="8" t="s">
        <v>1031</v>
      </c>
      <c r="B384" s="8" t="s">
        <v>1032</v>
      </c>
      <c r="C384" s="8" t="s">
        <v>1033</v>
      </c>
      <c r="D384" s="8" t="s">
        <v>433</v>
      </c>
      <c r="E384" s="8">
        <v>7</v>
      </c>
      <c r="F384" s="8">
        <v>0</v>
      </c>
      <c r="G384" s="8">
        <v>0</v>
      </c>
      <c r="H384" s="8">
        <v>8</v>
      </c>
      <c r="I384" s="8">
        <v>1</v>
      </c>
      <c r="J384" s="8"/>
      <c r="L384" s="1"/>
      <c r="M384" s="1"/>
    </row>
    <row r="385" spans="1:13" x14ac:dyDescent="0.25">
      <c r="A385" s="8" t="s">
        <v>1034</v>
      </c>
      <c r="B385" s="8" t="s">
        <v>1035</v>
      </c>
      <c r="C385" s="8" t="s">
        <v>1036</v>
      </c>
      <c r="D385" s="8" t="s">
        <v>312</v>
      </c>
      <c r="E385" s="8">
        <v>5</v>
      </c>
      <c r="F385" s="8">
        <v>0</v>
      </c>
      <c r="G385" s="8">
        <v>0</v>
      </c>
      <c r="H385" s="8">
        <v>14</v>
      </c>
      <c r="I385" s="8">
        <v>0</v>
      </c>
      <c r="J385" s="8"/>
      <c r="L385" s="1"/>
    </row>
    <row r="386" spans="1:13" x14ac:dyDescent="0.25">
      <c r="A386" s="8" t="s">
        <v>1037</v>
      </c>
      <c r="B386" s="8" t="s">
        <v>1038</v>
      </c>
      <c r="C386" s="8" t="s">
        <v>1039</v>
      </c>
      <c r="D386" s="8" t="s">
        <v>619</v>
      </c>
      <c r="E386" s="8">
        <v>2</v>
      </c>
      <c r="F386" s="8">
        <v>6</v>
      </c>
      <c r="G386" s="8">
        <v>1</v>
      </c>
      <c r="H386" s="8">
        <v>20</v>
      </c>
      <c r="I386" s="8">
        <v>0</v>
      </c>
      <c r="J386" s="8"/>
      <c r="L386" s="1"/>
    </row>
    <row r="387" spans="1:13" x14ac:dyDescent="0.25">
      <c r="A387" s="8" t="s">
        <v>1040</v>
      </c>
      <c r="B387" s="8" t="s">
        <v>1041</v>
      </c>
      <c r="C387" s="8"/>
      <c r="D387" s="8" t="s">
        <v>433</v>
      </c>
      <c r="E387" s="8">
        <v>7</v>
      </c>
      <c r="F387" s="8">
        <v>0</v>
      </c>
      <c r="G387" s="8">
        <v>0</v>
      </c>
      <c r="H387" s="8">
        <v>5</v>
      </c>
      <c r="I387" s="8">
        <v>0</v>
      </c>
      <c r="J387" s="8"/>
      <c r="L387" s="1"/>
    </row>
    <row r="388" spans="1:13" x14ac:dyDescent="0.25">
      <c r="A388" s="8" t="s">
        <v>1042</v>
      </c>
      <c r="B388" s="8" t="s">
        <v>1043</v>
      </c>
      <c r="C388" s="8"/>
      <c r="D388" s="8" t="s">
        <v>728</v>
      </c>
      <c r="E388" s="8">
        <v>7</v>
      </c>
      <c r="F388" s="8">
        <v>0</v>
      </c>
      <c r="G388" s="8">
        <v>0</v>
      </c>
      <c r="H388" s="8">
        <v>7</v>
      </c>
      <c r="I388" s="8">
        <v>0</v>
      </c>
      <c r="J388" s="8"/>
      <c r="L388" s="1"/>
    </row>
    <row r="389" spans="1:13" x14ac:dyDescent="0.25">
      <c r="A389" s="8" t="s">
        <v>1044</v>
      </c>
      <c r="B389" s="8" t="s">
        <v>1045</v>
      </c>
      <c r="C389" s="8" t="s">
        <v>1046</v>
      </c>
      <c r="D389" s="8" t="s">
        <v>515</v>
      </c>
      <c r="E389" s="8">
        <v>7</v>
      </c>
      <c r="F389" s="8">
        <v>0</v>
      </c>
      <c r="G389" s="8">
        <v>0</v>
      </c>
      <c r="H389" s="8">
        <v>9</v>
      </c>
      <c r="I389" s="8">
        <v>0</v>
      </c>
      <c r="J389" s="8"/>
      <c r="L389" s="1"/>
    </row>
    <row r="390" spans="1:13" x14ac:dyDescent="0.25">
      <c r="A390" s="8" t="s">
        <v>1047</v>
      </c>
      <c r="B390" s="8" t="s">
        <v>1048</v>
      </c>
      <c r="C390" s="8" t="s">
        <v>1049</v>
      </c>
      <c r="D390" s="8" t="s">
        <v>742</v>
      </c>
      <c r="E390" s="8">
        <v>5</v>
      </c>
      <c r="F390" s="8">
        <v>0</v>
      </c>
      <c r="G390" s="8">
        <v>0</v>
      </c>
      <c r="H390" s="8">
        <v>9</v>
      </c>
      <c r="I390" s="8">
        <v>0</v>
      </c>
      <c r="J390" s="8"/>
      <c r="L390" s="1"/>
      <c r="M390" s="1"/>
    </row>
    <row r="391" spans="1:13" x14ac:dyDescent="0.25">
      <c r="A391" s="8" t="s">
        <v>1050</v>
      </c>
      <c r="B391" s="8" t="s">
        <v>1051</v>
      </c>
      <c r="C391" s="8" t="s">
        <v>1052</v>
      </c>
      <c r="D391" s="8" t="s">
        <v>728</v>
      </c>
      <c r="E391" s="8">
        <v>7</v>
      </c>
      <c r="F391" s="8">
        <v>0</v>
      </c>
      <c r="G391" s="8">
        <v>0</v>
      </c>
      <c r="H391" s="8">
        <v>6</v>
      </c>
      <c r="I391" s="8">
        <v>0</v>
      </c>
      <c r="J391" s="8"/>
      <c r="L391" s="1"/>
    </row>
    <row r="392" spans="1:13" x14ac:dyDescent="0.25">
      <c r="A392" s="8" t="s">
        <v>1053</v>
      </c>
      <c r="B392" s="8" t="s">
        <v>1054</v>
      </c>
      <c r="C392" s="8" t="s">
        <v>1055</v>
      </c>
      <c r="D392" s="8" t="s">
        <v>433</v>
      </c>
      <c r="E392" s="8">
        <v>5</v>
      </c>
      <c r="F392" s="8">
        <v>0</v>
      </c>
      <c r="G392" s="8">
        <v>0</v>
      </c>
      <c r="H392" s="8">
        <v>5</v>
      </c>
      <c r="I392" s="8">
        <v>0</v>
      </c>
      <c r="J392" s="8"/>
      <c r="L392" s="1"/>
    </row>
    <row r="393" spans="1:13" x14ac:dyDescent="0.25">
      <c r="A393" s="8" t="s">
        <v>1056</v>
      </c>
      <c r="B393" s="8" t="s">
        <v>1057</v>
      </c>
      <c r="C393" s="8" t="s">
        <v>1058</v>
      </c>
      <c r="D393" s="8" t="s">
        <v>806</v>
      </c>
      <c r="E393" s="8">
        <v>5</v>
      </c>
      <c r="F393" s="8">
        <v>0</v>
      </c>
      <c r="G393" s="8">
        <v>0</v>
      </c>
      <c r="H393" s="8">
        <v>11</v>
      </c>
      <c r="I393" s="8">
        <v>0</v>
      </c>
      <c r="J393" s="8"/>
      <c r="L393" s="1"/>
      <c r="M393" s="1"/>
    </row>
    <row r="394" spans="1:13" x14ac:dyDescent="0.25">
      <c r="A394" s="8" t="s">
        <v>1059</v>
      </c>
      <c r="B394" s="8" t="s">
        <v>1060</v>
      </c>
      <c r="C394" s="8" t="s">
        <v>1061</v>
      </c>
      <c r="D394" s="8" t="s">
        <v>956</v>
      </c>
      <c r="E394" s="8">
        <v>5</v>
      </c>
      <c r="F394" s="8">
        <v>0</v>
      </c>
      <c r="G394" s="8">
        <v>0</v>
      </c>
      <c r="H394" s="8">
        <v>8</v>
      </c>
      <c r="I394" s="8">
        <v>0</v>
      </c>
      <c r="J394" s="8"/>
      <c r="L394" s="1"/>
    </row>
    <row r="395" spans="1:13" x14ac:dyDescent="0.25">
      <c r="A395" s="8" t="s">
        <v>1062</v>
      </c>
      <c r="B395" s="8" t="s">
        <v>1063</v>
      </c>
      <c r="C395" s="8" t="s">
        <v>1064</v>
      </c>
      <c r="D395" s="8" t="s">
        <v>956</v>
      </c>
      <c r="E395" s="8">
        <v>7</v>
      </c>
      <c r="F395" s="8">
        <v>0</v>
      </c>
      <c r="G395" s="8">
        <v>0</v>
      </c>
      <c r="H395" s="8">
        <v>10</v>
      </c>
      <c r="I395" s="8">
        <v>0</v>
      </c>
      <c r="J395" s="8"/>
      <c r="L395" s="1"/>
    </row>
    <row r="396" spans="1:13" x14ac:dyDescent="0.25">
      <c r="A396" s="8" t="s">
        <v>1065</v>
      </c>
      <c r="B396" s="8" t="s">
        <v>1066</v>
      </c>
      <c r="C396" s="8"/>
      <c r="D396" s="8" t="s">
        <v>733</v>
      </c>
      <c r="E396" s="8">
        <v>7</v>
      </c>
      <c r="F396" s="8">
        <v>0</v>
      </c>
      <c r="G396" s="8">
        <v>0</v>
      </c>
      <c r="H396" s="8">
        <v>11</v>
      </c>
      <c r="I396" s="8">
        <v>1</v>
      </c>
      <c r="J396" s="8"/>
      <c r="L396" s="1"/>
    </row>
    <row r="397" spans="1:13" x14ac:dyDescent="0.25">
      <c r="A397" s="8" t="s">
        <v>1067</v>
      </c>
      <c r="B397" s="8" t="s">
        <v>1068</v>
      </c>
      <c r="C397" s="8" t="s">
        <v>1069</v>
      </c>
      <c r="D397" s="8" t="s">
        <v>874</v>
      </c>
      <c r="E397" s="8">
        <v>7</v>
      </c>
      <c r="F397" s="8">
        <v>0</v>
      </c>
      <c r="G397" s="8">
        <v>0</v>
      </c>
      <c r="H397" s="8">
        <v>4</v>
      </c>
      <c r="I397" s="8">
        <v>0</v>
      </c>
      <c r="J397" s="8"/>
      <c r="L397" s="1"/>
      <c r="M397" s="1"/>
    </row>
    <row r="398" spans="1:13" x14ac:dyDescent="0.25">
      <c r="A398" s="8" t="s">
        <v>1070</v>
      </c>
      <c r="B398" s="8" t="s">
        <v>1071</v>
      </c>
      <c r="C398" s="8" t="s">
        <v>1072</v>
      </c>
      <c r="D398" s="8" t="s">
        <v>127</v>
      </c>
      <c r="E398" s="8">
        <v>7</v>
      </c>
      <c r="F398" s="8">
        <v>0</v>
      </c>
      <c r="G398" s="8">
        <v>0</v>
      </c>
      <c r="H398" s="8">
        <v>10</v>
      </c>
      <c r="I398" s="8">
        <v>0</v>
      </c>
      <c r="J398" s="8"/>
      <c r="L398" s="1"/>
    </row>
    <row r="399" spans="1:13" x14ac:dyDescent="0.25">
      <c r="A399" s="8" t="s">
        <v>1073</v>
      </c>
      <c r="B399" s="8" t="s">
        <v>1074</v>
      </c>
      <c r="C399" s="8"/>
      <c r="D399" s="8" t="s">
        <v>748</v>
      </c>
      <c r="E399" s="8">
        <v>5</v>
      </c>
      <c r="F399" s="8">
        <v>0</v>
      </c>
      <c r="G399" s="8">
        <v>0</v>
      </c>
      <c r="H399" s="8">
        <v>7</v>
      </c>
      <c r="I399" s="8">
        <v>0</v>
      </c>
      <c r="J399" s="8"/>
      <c r="L399" s="1"/>
    </row>
    <row r="400" spans="1:13" x14ac:dyDescent="0.25">
      <c r="A400" s="8" t="s">
        <v>1075</v>
      </c>
      <c r="B400" s="8" t="s">
        <v>1076</v>
      </c>
      <c r="C400" s="8" t="s">
        <v>1077</v>
      </c>
      <c r="D400" s="8" t="s">
        <v>667</v>
      </c>
      <c r="E400" s="8">
        <v>1</v>
      </c>
      <c r="F400" s="8">
        <v>0</v>
      </c>
      <c r="G400" s="8">
        <v>1</v>
      </c>
      <c r="H400" s="8">
        <v>5</v>
      </c>
      <c r="I400" s="8">
        <v>0</v>
      </c>
      <c r="J400" s="8"/>
      <c r="L400" s="1"/>
    </row>
    <row r="401" spans="1:13" x14ac:dyDescent="0.25">
      <c r="A401" s="8" t="s">
        <v>1078</v>
      </c>
      <c r="B401" s="8" t="s">
        <v>1079</v>
      </c>
      <c r="C401" s="8" t="s">
        <v>1080</v>
      </c>
      <c r="D401" s="8" t="s">
        <v>956</v>
      </c>
      <c r="E401" s="8">
        <v>5</v>
      </c>
      <c r="F401" s="8">
        <v>0</v>
      </c>
      <c r="G401" s="8">
        <v>0</v>
      </c>
      <c r="H401" s="8">
        <v>11</v>
      </c>
      <c r="I401" s="8">
        <v>0</v>
      </c>
      <c r="J401" s="8"/>
      <c r="L401" s="1"/>
    </row>
    <row r="402" spans="1:13" x14ac:dyDescent="0.25">
      <c r="A402" s="8" t="s">
        <v>1081</v>
      </c>
      <c r="B402" s="8" t="s">
        <v>1082</v>
      </c>
      <c r="C402" s="8" t="s">
        <v>1083</v>
      </c>
      <c r="D402" s="8" t="s">
        <v>515</v>
      </c>
      <c r="E402" s="8">
        <v>5</v>
      </c>
      <c r="F402" s="8">
        <v>0</v>
      </c>
      <c r="G402" s="8">
        <v>0</v>
      </c>
      <c r="H402" s="8">
        <v>7</v>
      </c>
      <c r="I402" s="8">
        <v>1</v>
      </c>
      <c r="J402" s="8"/>
      <c r="L402" s="1"/>
      <c r="M402" s="1"/>
    </row>
    <row r="403" spans="1:13" x14ac:dyDescent="0.25">
      <c r="A403" s="8" t="s">
        <v>1084</v>
      </c>
      <c r="B403" s="8" t="s">
        <v>1085</v>
      </c>
      <c r="C403" s="8" t="s">
        <v>1086</v>
      </c>
      <c r="D403" s="8" t="s">
        <v>127</v>
      </c>
      <c r="E403" s="8">
        <v>5</v>
      </c>
      <c r="F403" s="8">
        <v>0</v>
      </c>
      <c r="G403" s="8">
        <v>0</v>
      </c>
      <c r="H403" s="8">
        <v>6</v>
      </c>
      <c r="I403" s="8">
        <v>0</v>
      </c>
      <c r="J403" s="8"/>
      <c r="L403" s="1"/>
    </row>
    <row r="404" spans="1:13" x14ac:dyDescent="0.25">
      <c r="A404" s="8" t="s">
        <v>1087</v>
      </c>
      <c r="B404" s="8" t="s">
        <v>1088</v>
      </c>
      <c r="C404" s="8" t="s">
        <v>1089</v>
      </c>
      <c r="D404" s="8" t="s">
        <v>728</v>
      </c>
      <c r="E404" s="8">
        <v>5</v>
      </c>
      <c r="F404" s="8">
        <v>0</v>
      </c>
      <c r="G404" s="8">
        <v>0</v>
      </c>
      <c r="H404" s="8">
        <v>7</v>
      </c>
      <c r="I404" s="8">
        <v>0</v>
      </c>
      <c r="J404" s="8"/>
      <c r="L404" s="1"/>
    </row>
    <row r="405" spans="1:13" x14ac:dyDescent="0.25">
      <c r="A405" s="8" t="s">
        <v>1090</v>
      </c>
      <c r="B405" s="8" t="s">
        <v>1091</v>
      </c>
      <c r="C405" s="8" t="s">
        <v>1092</v>
      </c>
      <c r="D405" s="8" t="s">
        <v>532</v>
      </c>
      <c r="E405" s="8">
        <v>2</v>
      </c>
      <c r="F405" s="8">
        <v>3</v>
      </c>
      <c r="G405" s="8">
        <v>6</v>
      </c>
      <c r="H405" s="8">
        <v>5</v>
      </c>
      <c r="I405" s="8">
        <v>0</v>
      </c>
      <c r="J405" s="8"/>
      <c r="L405" s="1"/>
    </row>
    <row r="406" spans="1:13" x14ac:dyDescent="0.25">
      <c r="A406" s="8" t="s">
        <v>1093</v>
      </c>
      <c r="B406" s="8" t="s">
        <v>1094</v>
      </c>
      <c r="C406" s="8" t="s">
        <v>1095</v>
      </c>
      <c r="D406" s="8" t="s">
        <v>127</v>
      </c>
      <c r="E406" s="8">
        <v>7</v>
      </c>
      <c r="F406" s="8">
        <v>0</v>
      </c>
      <c r="G406" s="8">
        <v>0</v>
      </c>
      <c r="H406" s="8">
        <v>7</v>
      </c>
      <c r="I406" s="8">
        <v>0</v>
      </c>
      <c r="J406" s="8"/>
      <c r="L406" s="1"/>
    </row>
    <row r="407" spans="1:13" x14ac:dyDescent="0.25">
      <c r="A407" s="8" t="s">
        <v>1096</v>
      </c>
      <c r="B407" s="8" t="s">
        <v>1097</v>
      </c>
      <c r="C407" s="8" t="s">
        <v>1098</v>
      </c>
      <c r="D407" s="8" t="s">
        <v>793</v>
      </c>
      <c r="E407" s="8">
        <v>2</v>
      </c>
      <c r="F407" s="8">
        <v>6</v>
      </c>
      <c r="G407" s="8">
        <v>1</v>
      </c>
      <c r="H407" s="8">
        <v>89</v>
      </c>
      <c r="I407" s="8">
        <v>15</v>
      </c>
      <c r="J407" s="8"/>
      <c r="L407" s="1"/>
      <c r="M407" s="1"/>
    </row>
    <row r="408" spans="1:13" x14ac:dyDescent="0.25">
      <c r="A408" s="8" t="s">
        <v>1099</v>
      </c>
      <c r="B408" s="8" t="s">
        <v>1100</v>
      </c>
      <c r="C408" s="8" t="s">
        <v>1101</v>
      </c>
      <c r="D408" s="8" t="s">
        <v>127</v>
      </c>
      <c r="E408" s="8">
        <v>5</v>
      </c>
      <c r="F408" s="8">
        <v>0</v>
      </c>
      <c r="G408" s="8">
        <v>0</v>
      </c>
      <c r="H408" s="8">
        <v>6</v>
      </c>
      <c r="I408" s="8">
        <v>0</v>
      </c>
      <c r="J408" s="8"/>
      <c r="L408" s="1"/>
    </row>
    <row r="409" spans="1:13" x14ac:dyDescent="0.25">
      <c r="A409" s="8" t="s">
        <v>1102</v>
      </c>
      <c r="B409" s="8" t="s">
        <v>1103</v>
      </c>
      <c r="C409" s="8" t="s">
        <v>1104</v>
      </c>
      <c r="D409" s="8" t="s">
        <v>515</v>
      </c>
      <c r="E409" s="8">
        <v>5</v>
      </c>
      <c r="F409" s="8">
        <v>0</v>
      </c>
      <c r="G409" s="8">
        <v>0</v>
      </c>
      <c r="H409" s="8">
        <v>11</v>
      </c>
      <c r="I409" s="8">
        <v>0</v>
      </c>
      <c r="J409" s="8"/>
      <c r="L409" s="1"/>
    </row>
    <row r="410" spans="1:13" x14ac:dyDescent="0.25">
      <c r="A410" s="8" t="s">
        <v>1105</v>
      </c>
      <c r="B410" s="8" t="s">
        <v>1106</v>
      </c>
      <c r="C410" s="8"/>
      <c r="D410" s="8" t="s">
        <v>267</v>
      </c>
      <c r="E410" s="8">
        <v>3</v>
      </c>
      <c r="F410" s="8">
        <v>0</v>
      </c>
      <c r="G410" s="8">
        <v>0</v>
      </c>
      <c r="H410" s="8">
        <v>6</v>
      </c>
      <c r="I410" s="8">
        <v>0</v>
      </c>
      <c r="J410" s="8"/>
      <c r="L410" s="1"/>
      <c r="M410" s="1"/>
    </row>
    <row r="411" spans="1:13" x14ac:dyDescent="0.25">
      <c r="A411" s="8" t="s">
        <v>1107</v>
      </c>
      <c r="B411" s="8" t="s">
        <v>1108</v>
      </c>
      <c r="C411" s="8" t="s">
        <v>1109</v>
      </c>
      <c r="D411" s="8" t="s">
        <v>806</v>
      </c>
      <c r="E411" s="8">
        <v>4</v>
      </c>
      <c r="F411" s="8">
        <v>0</v>
      </c>
      <c r="G411" s="8">
        <v>0</v>
      </c>
      <c r="H411" s="8">
        <v>47</v>
      </c>
      <c r="I411" s="8">
        <v>4</v>
      </c>
      <c r="J411" s="8"/>
      <c r="L411" s="1"/>
      <c r="M411" s="1"/>
    </row>
    <row r="412" spans="1:13" x14ac:dyDescent="0.25">
      <c r="A412" s="8" t="s">
        <v>1110</v>
      </c>
      <c r="B412" s="8" t="s">
        <v>1111</v>
      </c>
      <c r="C412" s="8"/>
      <c r="D412" s="8" t="s">
        <v>127</v>
      </c>
      <c r="E412" s="8">
        <v>2</v>
      </c>
      <c r="F412" s="8">
        <v>10</v>
      </c>
      <c r="G412" s="8">
        <v>8</v>
      </c>
      <c r="H412" s="8">
        <v>26</v>
      </c>
      <c r="I412" s="8">
        <v>0</v>
      </c>
      <c r="J412" s="8"/>
      <c r="L412" s="1"/>
      <c r="M412" s="1"/>
    </row>
    <row r="413" spans="1:13" x14ac:dyDescent="0.25">
      <c r="A413" s="8" t="s">
        <v>1112</v>
      </c>
      <c r="B413" s="8" t="s">
        <v>1113</v>
      </c>
      <c r="C413" s="8" t="s">
        <v>1114</v>
      </c>
      <c r="D413" s="8" t="s">
        <v>789</v>
      </c>
      <c r="E413" s="8">
        <v>5</v>
      </c>
      <c r="F413" s="8">
        <v>0</v>
      </c>
      <c r="G413" s="8">
        <v>0</v>
      </c>
      <c r="H413" s="8">
        <v>11</v>
      </c>
      <c r="I413" s="8">
        <v>0</v>
      </c>
      <c r="J413" s="8"/>
      <c r="L413" s="1"/>
      <c r="M413" s="1"/>
    </row>
    <row r="414" spans="1:13" x14ac:dyDescent="0.25">
      <c r="A414" s="8" t="s">
        <v>1115</v>
      </c>
      <c r="B414" s="8" t="s">
        <v>1116</v>
      </c>
      <c r="C414" s="8"/>
      <c r="D414" s="8" t="s">
        <v>806</v>
      </c>
      <c r="E414" s="8">
        <v>5</v>
      </c>
      <c r="F414" s="8">
        <v>0</v>
      </c>
      <c r="G414" s="8">
        <v>0</v>
      </c>
      <c r="H414" s="8">
        <v>11</v>
      </c>
      <c r="I414" s="8">
        <v>0</v>
      </c>
      <c r="J414" s="8"/>
      <c r="L414" s="1"/>
    </row>
    <row r="415" spans="1:13" x14ac:dyDescent="0.25">
      <c r="A415" s="8" t="s">
        <v>1117</v>
      </c>
      <c r="B415" s="8" t="s">
        <v>1118</v>
      </c>
      <c r="C415" s="8" t="s">
        <v>1119</v>
      </c>
      <c r="D415" s="8" t="s">
        <v>515</v>
      </c>
      <c r="E415" s="8">
        <v>5</v>
      </c>
      <c r="F415" s="8">
        <v>0</v>
      </c>
      <c r="G415" s="8">
        <v>0</v>
      </c>
      <c r="H415" s="8">
        <v>30</v>
      </c>
      <c r="I415" s="8">
        <v>0</v>
      </c>
      <c r="J415" s="8"/>
      <c r="L415" s="1"/>
    </row>
    <row r="416" spans="1:13" x14ac:dyDescent="0.25">
      <c r="A416" s="8" t="s">
        <v>1120</v>
      </c>
      <c r="B416" s="8" t="s">
        <v>1121</v>
      </c>
      <c r="C416" s="8" t="s">
        <v>1122</v>
      </c>
      <c r="D416" s="8" t="s">
        <v>619</v>
      </c>
      <c r="E416" s="8">
        <v>5</v>
      </c>
      <c r="F416" s="8">
        <v>0</v>
      </c>
      <c r="G416" s="8">
        <v>0</v>
      </c>
      <c r="H416" s="8">
        <v>22</v>
      </c>
      <c r="I416" s="8">
        <v>0</v>
      </c>
      <c r="J416" s="8"/>
      <c r="L416" s="1"/>
    </row>
    <row r="417" spans="1:13" x14ac:dyDescent="0.25">
      <c r="A417" s="8" t="s">
        <v>1123</v>
      </c>
      <c r="B417" s="8" t="s">
        <v>1124</v>
      </c>
      <c r="C417" s="8" t="s">
        <v>1125</v>
      </c>
      <c r="D417" s="8" t="s">
        <v>433</v>
      </c>
      <c r="E417" s="8">
        <v>5</v>
      </c>
      <c r="F417" s="8">
        <v>0</v>
      </c>
      <c r="G417" s="8">
        <v>0</v>
      </c>
      <c r="H417" s="8">
        <v>9</v>
      </c>
      <c r="I417" s="8">
        <v>0</v>
      </c>
      <c r="J417" s="8"/>
      <c r="L417" s="1"/>
    </row>
    <row r="418" spans="1:13" x14ac:dyDescent="0.25">
      <c r="A418" s="8" t="s">
        <v>1126</v>
      </c>
      <c r="B418" s="8" t="s">
        <v>1127</v>
      </c>
      <c r="C418" s="8" t="s">
        <v>1128</v>
      </c>
      <c r="D418" s="8" t="s">
        <v>515</v>
      </c>
      <c r="E418" s="8">
        <v>7</v>
      </c>
      <c r="F418" s="8">
        <v>0</v>
      </c>
      <c r="G418" s="8">
        <v>0</v>
      </c>
      <c r="H418" s="8">
        <v>21</v>
      </c>
      <c r="I418" s="8">
        <v>1</v>
      </c>
      <c r="J418" s="8"/>
      <c r="L418" s="1"/>
    </row>
    <row r="419" spans="1:13" x14ac:dyDescent="0.25">
      <c r="A419" s="8" t="s">
        <v>1129</v>
      </c>
      <c r="B419" s="8" t="s">
        <v>1130</v>
      </c>
      <c r="C419" s="8" t="s">
        <v>1131</v>
      </c>
      <c r="D419" s="8" t="s">
        <v>601</v>
      </c>
      <c r="E419" s="8">
        <v>2</v>
      </c>
      <c r="F419" s="8">
        <v>1</v>
      </c>
      <c r="G419" s="8">
        <v>2</v>
      </c>
      <c r="H419" s="8">
        <v>9</v>
      </c>
      <c r="I419" s="8">
        <v>0</v>
      </c>
      <c r="J419" s="8"/>
      <c r="L419" s="1"/>
    </row>
    <row r="420" spans="1:13" x14ac:dyDescent="0.25">
      <c r="A420" s="8" t="s">
        <v>1132</v>
      </c>
      <c r="B420" s="8" t="s">
        <v>1133</v>
      </c>
      <c r="C420" s="8" t="s">
        <v>1134</v>
      </c>
      <c r="D420" s="8" t="s">
        <v>956</v>
      </c>
      <c r="E420" s="8">
        <v>6</v>
      </c>
      <c r="F420" s="8">
        <v>0</v>
      </c>
      <c r="G420" s="8">
        <v>0</v>
      </c>
      <c r="H420" s="8">
        <v>7</v>
      </c>
      <c r="I420" s="8">
        <v>0</v>
      </c>
      <c r="J420" s="8"/>
      <c r="L420" s="1"/>
      <c r="M420" s="1"/>
    </row>
    <row r="421" spans="1:13" x14ac:dyDescent="0.25">
      <c r="A421" s="8" t="s">
        <v>1135</v>
      </c>
      <c r="B421" s="8" t="s">
        <v>1136</v>
      </c>
      <c r="C421" s="8"/>
      <c r="D421" s="8" t="s">
        <v>667</v>
      </c>
      <c r="E421" s="8">
        <v>5</v>
      </c>
      <c r="F421" s="8">
        <v>0</v>
      </c>
      <c r="G421" s="8">
        <v>0</v>
      </c>
      <c r="H421" s="8">
        <v>19</v>
      </c>
      <c r="I421" s="8">
        <v>0</v>
      </c>
      <c r="J421" s="8"/>
      <c r="L421" s="1"/>
      <c r="M421" s="1"/>
    </row>
    <row r="422" spans="1:13" x14ac:dyDescent="0.25">
      <c r="A422" s="8" t="s">
        <v>1137</v>
      </c>
      <c r="B422" s="8" t="s">
        <v>1138</v>
      </c>
      <c r="C422" s="8" t="s">
        <v>1139</v>
      </c>
      <c r="D422" s="8" t="s">
        <v>312</v>
      </c>
      <c r="E422" s="8">
        <v>2</v>
      </c>
      <c r="F422" s="8">
        <v>5</v>
      </c>
      <c r="G422" s="8">
        <v>1</v>
      </c>
      <c r="H422" s="8">
        <v>9</v>
      </c>
      <c r="I422" s="8">
        <v>0</v>
      </c>
      <c r="J422" s="8"/>
      <c r="L422" s="1"/>
      <c r="M422" s="1"/>
    </row>
    <row r="423" spans="1:13" x14ac:dyDescent="0.25">
      <c r="A423" s="8" t="s">
        <v>1140</v>
      </c>
      <c r="B423" s="8" t="s">
        <v>1141</v>
      </c>
      <c r="C423" s="8" t="s">
        <v>1142</v>
      </c>
      <c r="D423" s="8" t="s">
        <v>532</v>
      </c>
      <c r="E423" s="8">
        <v>3</v>
      </c>
      <c r="F423" s="8">
        <v>0</v>
      </c>
      <c r="G423" s="8">
        <v>0</v>
      </c>
      <c r="H423" s="8">
        <v>5</v>
      </c>
      <c r="I423" s="8">
        <v>0</v>
      </c>
      <c r="J423" s="8"/>
      <c r="L423" s="1"/>
      <c r="M423" s="1"/>
    </row>
    <row r="424" spans="1:13" x14ac:dyDescent="0.25">
      <c r="A424" s="8" t="s">
        <v>1143</v>
      </c>
      <c r="B424" s="8" t="s">
        <v>1144</v>
      </c>
      <c r="C424" s="8"/>
      <c r="D424" s="8" t="s">
        <v>267</v>
      </c>
      <c r="E424" s="8">
        <v>8</v>
      </c>
      <c r="F424" s="8">
        <v>6</v>
      </c>
      <c r="G424" s="8">
        <v>0</v>
      </c>
      <c r="H424" s="8">
        <v>20</v>
      </c>
      <c r="I424" s="8">
        <v>1</v>
      </c>
      <c r="J424" s="8"/>
      <c r="L424" s="1"/>
    </row>
    <row r="425" spans="1:13" x14ac:dyDescent="0.25">
      <c r="A425" s="8" t="s">
        <v>1145</v>
      </c>
      <c r="B425" s="8" t="s">
        <v>1146</v>
      </c>
      <c r="C425" s="8" t="s">
        <v>1147</v>
      </c>
      <c r="D425" s="8" t="s">
        <v>515</v>
      </c>
      <c r="E425" s="8">
        <v>6</v>
      </c>
      <c r="F425" s="8">
        <v>0</v>
      </c>
      <c r="G425" s="8">
        <v>0</v>
      </c>
      <c r="H425" s="8">
        <v>11</v>
      </c>
      <c r="I425" s="8">
        <v>0</v>
      </c>
      <c r="J425" s="8"/>
      <c r="L425" s="1"/>
    </row>
    <row r="426" spans="1:13" x14ac:dyDescent="0.25">
      <c r="A426" s="8" t="s">
        <v>1148</v>
      </c>
      <c r="B426" s="8" t="s">
        <v>1149</v>
      </c>
      <c r="C426" s="8" t="s">
        <v>1150</v>
      </c>
      <c r="D426" s="8" t="s">
        <v>312</v>
      </c>
      <c r="E426" s="8">
        <v>2</v>
      </c>
      <c r="F426" s="8">
        <v>10</v>
      </c>
      <c r="G426" s="8">
        <v>9</v>
      </c>
      <c r="H426" s="8">
        <v>8</v>
      </c>
      <c r="I426" s="8">
        <v>0</v>
      </c>
      <c r="J426" s="8"/>
      <c r="L426" s="1"/>
      <c r="M426" s="1"/>
    </row>
    <row r="427" spans="1:13" x14ac:dyDescent="0.25">
      <c r="A427" s="8" t="s">
        <v>1151</v>
      </c>
      <c r="B427" s="8" t="s">
        <v>1152</v>
      </c>
      <c r="C427" s="8" t="s">
        <v>1153</v>
      </c>
      <c r="D427" s="8" t="s">
        <v>312</v>
      </c>
      <c r="E427" s="8">
        <v>3</v>
      </c>
      <c r="F427" s="8">
        <v>0</v>
      </c>
      <c r="G427" s="8">
        <v>0</v>
      </c>
      <c r="H427" s="8">
        <v>6</v>
      </c>
      <c r="I427" s="8">
        <v>0</v>
      </c>
      <c r="J427" s="8"/>
      <c r="L427" s="1"/>
      <c r="M427" s="1"/>
    </row>
    <row r="428" spans="1:13" x14ac:dyDescent="0.25">
      <c r="A428" s="8" t="s">
        <v>1154</v>
      </c>
      <c r="B428" s="8" t="s">
        <v>1155</v>
      </c>
      <c r="C428" s="8"/>
      <c r="D428" s="8" t="s">
        <v>733</v>
      </c>
      <c r="E428" s="8">
        <v>7</v>
      </c>
      <c r="F428" s="8">
        <v>0</v>
      </c>
      <c r="G428" s="8">
        <v>0</v>
      </c>
      <c r="H428" s="8">
        <v>9</v>
      </c>
      <c r="I428" s="8">
        <v>2</v>
      </c>
      <c r="J428" s="8"/>
      <c r="L428" s="1"/>
    </row>
    <row r="429" spans="1:13" x14ac:dyDescent="0.25">
      <c r="A429" s="8" t="s">
        <v>1156</v>
      </c>
      <c r="B429" s="8" t="s">
        <v>1157</v>
      </c>
      <c r="C429" s="8" t="s">
        <v>1158</v>
      </c>
      <c r="D429" s="8" t="s">
        <v>966</v>
      </c>
      <c r="E429" s="8">
        <v>5</v>
      </c>
      <c r="F429" s="8">
        <v>0</v>
      </c>
      <c r="G429" s="8">
        <v>0</v>
      </c>
      <c r="H429" s="8">
        <v>24</v>
      </c>
      <c r="I429" s="8">
        <v>1</v>
      </c>
      <c r="J429" s="8"/>
      <c r="L429" s="1"/>
      <c r="M429" s="1"/>
    </row>
    <row r="430" spans="1:13" x14ac:dyDescent="0.25">
      <c r="A430" s="8" t="s">
        <v>1159</v>
      </c>
      <c r="B430" s="8" t="s">
        <v>1160</v>
      </c>
      <c r="C430" s="8" t="s">
        <v>1161</v>
      </c>
      <c r="D430" s="8" t="s">
        <v>806</v>
      </c>
      <c r="E430" s="8">
        <v>5</v>
      </c>
      <c r="F430" s="8">
        <v>0</v>
      </c>
      <c r="G430" s="8">
        <v>0</v>
      </c>
      <c r="H430" s="8">
        <v>8</v>
      </c>
      <c r="I430" s="8">
        <v>0</v>
      </c>
      <c r="J430" s="8"/>
      <c r="L430" s="1"/>
    </row>
    <row r="431" spans="1:13" x14ac:dyDescent="0.25">
      <c r="A431" s="8" t="s">
        <v>1162</v>
      </c>
      <c r="B431" s="8" t="s">
        <v>1163</v>
      </c>
      <c r="C431" s="8" t="s">
        <v>1164</v>
      </c>
      <c r="D431" s="8" t="s">
        <v>793</v>
      </c>
      <c r="E431" s="8">
        <v>5</v>
      </c>
      <c r="F431" s="8">
        <v>0</v>
      </c>
      <c r="G431" s="8">
        <v>0</v>
      </c>
      <c r="H431" s="8">
        <v>130</v>
      </c>
      <c r="I431" s="8">
        <v>3</v>
      </c>
      <c r="J431" s="8"/>
      <c r="L431" s="1"/>
      <c r="M431" s="1"/>
    </row>
    <row r="432" spans="1:13" x14ac:dyDescent="0.25">
      <c r="A432" s="8" t="s">
        <v>1165</v>
      </c>
      <c r="B432" s="8" t="s">
        <v>1166</v>
      </c>
      <c r="C432" s="8" t="s">
        <v>1167</v>
      </c>
      <c r="D432" s="8" t="s">
        <v>12</v>
      </c>
      <c r="E432" s="8">
        <v>7</v>
      </c>
      <c r="F432" s="8">
        <v>0</v>
      </c>
      <c r="G432" s="8">
        <v>0</v>
      </c>
      <c r="H432" s="8">
        <v>13</v>
      </c>
      <c r="I432" s="8">
        <v>0</v>
      </c>
      <c r="J432" s="8"/>
      <c r="L432" s="1"/>
    </row>
    <row r="433" spans="1:13" x14ac:dyDescent="0.25">
      <c r="A433" s="8" t="s">
        <v>1168</v>
      </c>
      <c r="B433" s="8" t="s">
        <v>1169</v>
      </c>
      <c r="C433" s="8" t="s">
        <v>1170</v>
      </c>
      <c r="D433" s="8" t="s">
        <v>667</v>
      </c>
      <c r="E433" s="8">
        <v>5</v>
      </c>
      <c r="F433" s="8">
        <v>0</v>
      </c>
      <c r="G433" s="8">
        <v>0</v>
      </c>
      <c r="H433" s="8">
        <v>52</v>
      </c>
      <c r="I433" s="8">
        <v>1</v>
      </c>
      <c r="J433" s="8"/>
      <c r="L433" s="1"/>
      <c r="M433" s="1"/>
    </row>
    <row r="434" spans="1:13" x14ac:dyDescent="0.25">
      <c r="A434" s="8" t="s">
        <v>1171</v>
      </c>
      <c r="B434" s="8" t="s">
        <v>1172</v>
      </c>
      <c r="C434" s="8"/>
      <c r="D434" s="8" t="s">
        <v>619</v>
      </c>
      <c r="E434" s="8">
        <v>5</v>
      </c>
      <c r="F434" s="8">
        <v>0</v>
      </c>
      <c r="G434" s="8">
        <v>0</v>
      </c>
      <c r="H434" s="8">
        <v>47</v>
      </c>
      <c r="I434" s="8">
        <v>2</v>
      </c>
      <c r="J434" s="8"/>
      <c r="L434" s="1"/>
    </row>
    <row r="435" spans="1:13" x14ac:dyDescent="0.25">
      <c r="A435" s="8" t="s">
        <v>1173</v>
      </c>
      <c r="B435" s="8" t="s">
        <v>1174</v>
      </c>
      <c r="C435" s="8" t="s">
        <v>1175</v>
      </c>
      <c r="D435" s="8" t="s">
        <v>515</v>
      </c>
      <c r="E435" s="8">
        <v>7</v>
      </c>
      <c r="F435" s="8">
        <v>0</v>
      </c>
      <c r="G435" s="8">
        <v>0</v>
      </c>
      <c r="H435" s="8">
        <v>14</v>
      </c>
      <c r="I435" s="8">
        <v>0</v>
      </c>
      <c r="J435" s="8"/>
      <c r="L435" s="1"/>
    </row>
    <row r="436" spans="1:13" x14ac:dyDescent="0.25">
      <c r="A436" s="8" t="s">
        <v>1176</v>
      </c>
      <c r="B436" s="8" t="s">
        <v>1177</v>
      </c>
      <c r="C436" s="8"/>
      <c r="D436" s="8" t="s">
        <v>748</v>
      </c>
      <c r="E436" s="8">
        <v>7</v>
      </c>
      <c r="F436" s="8">
        <v>0</v>
      </c>
      <c r="G436" s="8">
        <v>0</v>
      </c>
      <c r="H436" s="8">
        <v>4</v>
      </c>
      <c r="I436" s="8">
        <v>0</v>
      </c>
      <c r="J436" s="8"/>
      <c r="L436" s="1"/>
    </row>
    <row r="437" spans="1:13" x14ac:dyDescent="0.25">
      <c r="A437" s="8" t="s">
        <v>1178</v>
      </c>
      <c r="B437" s="8" t="s">
        <v>1179</v>
      </c>
      <c r="C437" s="8" t="s">
        <v>1180</v>
      </c>
      <c r="D437" s="8" t="s">
        <v>742</v>
      </c>
      <c r="E437" s="8">
        <v>7</v>
      </c>
      <c r="F437" s="8">
        <v>0</v>
      </c>
      <c r="G437" s="8">
        <v>0</v>
      </c>
      <c r="H437" s="8">
        <v>6</v>
      </c>
      <c r="I437" s="8">
        <v>0</v>
      </c>
      <c r="J437" s="8"/>
      <c r="L437" s="1"/>
    </row>
    <row r="438" spans="1:13" x14ac:dyDescent="0.25">
      <c r="A438" s="8" t="s">
        <v>1181</v>
      </c>
      <c r="B438" s="8" t="s">
        <v>1182</v>
      </c>
      <c r="C438" s="8"/>
      <c r="D438" s="8" t="s">
        <v>515</v>
      </c>
      <c r="E438" s="8">
        <v>5</v>
      </c>
      <c r="F438" s="8">
        <v>0</v>
      </c>
      <c r="G438" s="8">
        <v>0</v>
      </c>
      <c r="H438" s="8">
        <v>13</v>
      </c>
      <c r="I438" s="8">
        <v>0</v>
      </c>
      <c r="J438" s="8"/>
      <c r="L438" s="1"/>
    </row>
    <row r="439" spans="1:13" x14ac:dyDescent="0.25">
      <c r="A439" s="8" t="s">
        <v>1183</v>
      </c>
      <c r="B439" s="8" t="s">
        <v>1184</v>
      </c>
      <c r="C439" s="8" t="s">
        <v>1185</v>
      </c>
      <c r="D439" s="8" t="s">
        <v>312</v>
      </c>
      <c r="E439" s="8">
        <v>5</v>
      </c>
      <c r="F439" s="8">
        <v>0</v>
      </c>
      <c r="G439" s="8">
        <v>0</v>
      </c>
      <c r="H439" s="8">
        <v>10</v>
      </c>
      <c r="I439" s="8">
        <v>0</v>
      </c>
      <c r="J439" s="8"/>
      <c r="L439" s="1"/>
      <c r="M439" s="1"/>
    </row>
    <row r="440" spans="1:13" x14ac:dyDescent="0.25">
      <c r="A440" s="8" t="s">
        <v>1186</v>
      </c>
      <c r="B440" s="8" t="s">
        <v>1187</v>
      </c>
      <c r="C440" s="8"/>
      <c r="D440" s="8" t="s">
        <v>733</v>
      </c>
      <c r="E440" s="8">
        <v>8</v>
      </c>
      <c r="F440" s="8">
        <v>2</v>
      </c>
      <c r="G440" s="8">
        <v>0</v>
      </c>
      <c r="H440" s="8">
        <v>13</v>
      </c>
      <c r="I440" s="8">
        <v>0</v>
      </c>
      <c r="J440" s="8"/>
      <c r="L440" s="1"/>
    </row>
    <row r="441" spans="1:13" x14ac:dyDescent="0.25">
      <c r="A441" s="8" t="s">
        <v>1188</v>
      </c>
      <c r="B441" s="8" t="s">
        <v>1189</v>
      </c>
      <c r="C441" s="8"/>
      <c r="D441" s="8" t="s">
        <v>806</v>
      </c>
      <c r="E441" s="8">
        <v>5</v>
      </c>
      <c r="F441" s="8">
        <v>0</v>
      </c>
      <c r="G441" s="8">
        <v>0</v>
      </c>
      <c r="H441" s="8">
        <v>6</v>
      </c>
      <c r="I441" s="8">
        <v>0</v>
      </c>
      <c r="J441" s="8"/>
      <c r="L441" s="1"/>
    </row>
    <row r="442" spans="1:13" x14ac:dyDescent="0.25">
      <c r="A442" s="8" t="s">
        <v>1190</v>
      </c>
      <c r="B442" s="8" t="s">
        <v>1191</v>
      </c>
      <c r="C442" s="8"/>
      <c r="D442" s="8" t="s">
        <v>601</v>
      </c>
      <c r="E442" s="8">
        <v>7</v>
      </c>
      <c r="F442" s="8">
        <v>0</v>
      </c>
      <c r="G442" s="8">
        <v>0</v>
      </c>
      <c r="H442" s="8">
        <v>4</v>
      </c>
      <c r="I442" s="8">
        <v>0</v>
      </c>
      <c r="J442" s="8"/>
      <c r="L442" s="1"/>
    </row>
    <row r="443" spans="1:13" x14ac:dyDescent="0.25">
      <c r="A443" s="8" t="s">
        <v>1192</v>
      </c>
      <c r="B443" s="8" t="s">
        <v>1193</v>
      </c>
      <c r="C443" s="8"/>
      <c r="D443" s="8" t="s">
        <v>267</v>
      </c>
      <c r="E443" s="8">
        <v>3</v>
      </c>
      <c r="F443" s="8">
        <v>0</v>
      </c>
      <c r="G443" s="8">
        <v>0</v>
      </c>
      <c r="H443" s="8">
        <v>7</v>
      </c>
      <c r="I443" s="8">
        <v>0</v>
      </c>
      <c r="J443" s="8"/>
      <c r="L443" s="1"/>
    </row>
    <row r="444" spans="1:13" x14ac:dyDescent="0.25">
      <c r="A444" s="8" t="s">
        <v>1194</v>
      </c>
      <c r="B444" s="8" t="s">
        <v>1195</v>
      </c>
      <c r="C444" s="8" t="s">
        <v>1196</v>
      </c>
      <c r="D444" s="8" t="s">
        <v>728</v>
      </c>
      <c r="E444" s="8">
        <v>5</v>
      </c>
      <c r="F444" s="8">
        <v>0</v>
      </c>
      <c r="G444" s="8">
        <v>0</v>
      </c>
      <c r="H444" s="8">
        <v>7</v>
      </c>
      <c r="I444" s="8">
        <v>0</v>
      </c>
      <c r="J444" s="8"/>
      <c r="L444" s="1"/>
    </row>
    <row r="445" spans="1:13" x14ac:dyDescent="0.25">
      <c r="A445" s="8" t="s">
        <v>1197</v>
      </c>
      <c r="B445" s="8" t="s">
        <v>1198</v>
      </c>
      <c r="C445" s="8" t="s">
        <v>1199</v>
      </c>
      <c r="D445" s="8" t="s">
        <v>601</v>
      </c>
      <c r="E445" s="8">
        <v>5</v>
      </c>
      <c r="F445" s="8">
        <v>0</v>
      </c>
      <c r="G445" s="8">
        <v>0</v>
      </c>
      <c r="H445" s="8">
        <v>10</v>
      </c>
      <c r="I445" s="8">
        <v>0</v>
      </c>
      <c r="J445" s="8"/>
      <c r="L445" s="1"/>
    </row>
    <row r="446" spans="1:13" x14ac:dyDescent="0.25">
      <c r="A446" s="8" t="s">
        <v>1200</v>
      </c>
      <c r="B446" s="8" t="s">
        <v>1201</v>
      </c>
      <c r="C446" s="8" t="s">
        <v>1202</v>
      </c>
      <c r="D446" s="8" t="s">
        <v>532</v>
      </c>
      <c r="E446" s="8">
        <v>5</v>
      </c>
      <c r="F446" s="8">
        <v>0</v>
      </c>
      <c r="G446" s="8">
        <v>0</v>
      </c>
      <c r="H446" s="8">
        <v>6</v>
      </c>
      <c r="I446" s="8">
        <v>1</v>
      </c>
      <c r="J446" s="8"/>
      <c r="L446" s="1"/>
    </row>
    <row r="447" spans="1:13" x14ac:dyDescent="0.25">
      <c r="A447" s="8" t="s">
        <v>1203</v>
      </c>
      <c r="B447" s="8" t="s">
        <v>1204</v>
      </c>
      <c r="C447" s="8" t="s">
        <v>1205</v>
      </c>
      <c r="D447" s="8" t="s">
        <v>267</v>
      </c>
      <c r="E447" s="8">
        <v>5</v>
      </c>
      <c r="F447" s="8">
        <v>0</v>
      </c>
      <c r="G447" s="8">
        <v>0</v>
      </c>
      <c r="H447" s="8">
        <v>7</v>
      </c>
      <c r="I447" s="8">
        <v>1</v>
      </c>
      <c r="J447" s="8"/>
      <c r="L447" s="1"/>
    </row>
    <row r="448" spans="1:13" x14ac:dyDescent="0.25">
      <c r="A448" s="8" t="s">
        <v>1206</v>
      </c>
      <c r="B448" s="8" t="s">
        <v>1207</v>
      </c>
      <c r="C448" s="8" t="s">
        <v>1208</v>
      </c>
      <c r="D448" s="8" t="s">
        <v>667</v>
      </c>
      <c r="E448" s="8">
        <v>2</v>
      </c>
      <c r="F448" s="8">
        <v>4</v>
      </c>
      <c r="G448" s="8">
        <v>1</v>
      </c>
      <c r="H448" s="8">
        <v>10</v>
      </c>
      <c r="I448" s="8">
        <v>0</v>
      </c>
      <c r="J448" s="8"/>
      <c r="L448" s="1"/>
    </row>
    <row r="449" spans="1:13" x14ac:dyDescent="0.25">
      <c r="A449" s="8" t="s">
        <v>1209</v>
      </c>
      <c r="B449" s="8" t="s">
        <v>1210</v>
      </c>
      <c r="C449" s="8"/>
      <c r="D449" s="8" t="s">
        <v>166</v>
      </c>
      <c r="E449" s="8">
        <v>2</v>
      </c>
      <c r="F449" s="8">
        <v>6</v>
      </c>
      <c r="G449" s="8">
        <v>10</v>
      </c>
      <c r="H449" s="8">
        <v>5</v>
      </c>
      <c r="I449" s="8">
        <v>0</v>
      </c>
      <c r="J449" s="8"/>
      <c r="L449" s="1"/>
    </row>
    <row r="450" spans="1:13" x14ac:dyDescent="0.25">
      <c r="A450" s="8" t="s">
        <v>1211</v>
      </c>
      <c r="B450" s="8" t="s">
        <v>1212</v>
      </c>
      <c r="C450" s="8" t="s">
        <v>1213</v>
      </c>
      <c r="D450" s="8" t="s">
        <v>267</v>
      </c>
      <c r="E450" s="8">
        <v>7</v>
      </c>
      <c r="F450" s="8">
        <v>0</v>
      </c>
      <c r="G450" s="8">
        <v>0</v>
      </c>
      <c r="H450" s="8">
        <v>6</v>
      </c>
      <c r="I450" s="8">
        <v>0</v>
      </c>
      <c r="J450" s="8"/>
      <c r="L450" s="1"/>
    </row>
    <row r="451" spans="1:13" x14ac:dyDescent="0.25">
      <c r="A451" s="8" t="s">
        <v>1214</v>
      </c>
      <c r="B451" s="8" t="s">
        <v>1215</v>
      </c>
      <c r="C451" s="8" t="s">
        <v>1216</v>
      </c>
      <c r="D451" s="8" t="s">
        <v>312</v>
      </c>
      <c r="E451" s="8">
        <v>6</v>
      </c>
      <c r="F451" s="8">
        <v>0</v>
      </c>
      <c r="G451" s="8">
        <v>0</v>
      </c>
      <c r="H451" s="8">
        <v>5</v>
      </c>
      <c r="I451" s="8">
        <v>0</v>
      </c>
      <c r="J451" s="8"/>
      <c r="L451" s="1"/>
    </row>
    <row r="452" spans="1:13" x14ac:dyDescent="0.25">
      <c r="A452" s="8" t="s">
        <v>1217</v>
      </c>
      <c r="B452" s="8" t="s">
        <v>1218</v>
      </c>
      <c r="C452" s="8"/>
      <c r="D452" s="8" t="s">
        <v>166</v>
      </c>
      <c r="E452" s="8">
        <v>5</v>
      </c>
      <c r="F452" s="8">
        <v>0</v>
      </c>
      <c r="G452" s="8">
        <v>0</v>
      </c>
      <c r="H452" s="8">
        <v>9</v>
      </c>
      <c r="I452" s="8">
        <v>0</v>
      </c>
      <c r="J452" s="8"/>
      <c r="L452" s="1"/>
    </row>
    <row r="453" spans="1:13" x14ac:dyDescent="0.25">
      <c r="A453" s="8" t="s">
        <v>1219</v>
      </c>
      <c r="B453" s="8" t="s">
        <v>1220</v>
      </c>
      <c r="C453" s="8" t="s">
        <v>1221</v>
      </c>
      <c r="D453" s="8" t="s">
        <v>748</v>
      </c>
      <c r="E453" s="8">
        <v>5</v>
      </c>
      <c r="F453" s="8">
        <v>0</v>
      </c>
      <c r="G453" s="8">
        <v>0</v>
      </c>
      <c r="H453" s="8">
        <v>13</v>
      </c>
      <c r="I453" s="8">
        <v>0</v>
      </c>
      <c r="J453" s="8"/>
      <c r="L453" s="1"/>
    </row>
    <row r="454" spans="1:13" x14ac:dyDescent="0.25">
      <c r="A454" s="8" t="s">
        <v>1222</v>
      </c>
      <c r="B454" s="8" t="s">
        <v>1223</v>
      </c>
      <c r="C454" s="8" t="s">
        <v>1224</v>
      </c>
      <c r="D454" s="8" t="s">
        <v>760</v>
      </c>
      <c r="E454" s="8">
        <v>2</v>
      </c>
      <c r="F454" s="8">
        <v>7</v>
      </c>
      <c r="G454" s="8">
        <v>1</v>
      </c>
      <c r="H454" s="8">
        <v>16</v>
      </c>
      <c r="I454" s="8">
        <v>0</v>
      </c>
      <c r="J454" s="8"/>
      <c r="L454" s="1"/>
    </row>
    <row r="455" spans="1:13" x14ac:dyDescent="0.25">
      <c r="A455" s="8" t="s">
        <v>1225</v>
      </c>
      <c r="B455" s="8" t="s">
        <v>1226</v>
      </c>
      <c r="C455" s="8" t="s">
        <v>1227</v>
      </c>
      <c r="D455" s="8" t="s">
        <v>601</v>
      </c>
      <c r="E455" s="8">
        <v>6</v>
      </c>
      <c r="F455" s="8">
        <v>0</v>
      </c>
      <c r="G455" s="8">
        <v>0</v>
      </c>
      <c r="H455" s="8">
        <v>16</v>
      </c>
      <c r="I455" s="8">
        <v>0</v>
      </c>
      <c r="J455" s="8"/>
      <c r="L455" s="1"/>
    </row>
    <row r="456" spans="1:13" x14ac:dyDescent="0.25">
      <c r="A456" s="8" t="s">
        <v>1228</v>
      </c>
      <c r="B456" s="8" t="s">
        <v>1229</v>
      </c>
      <c r="C456" s="8" t="s">
        <v>1230</v>
      </c>
      <c r="D456" s="8" t="s">
        <v>966</v>
      </c>
      <c r="E456" s="8">
        <v>8</v>
      </c>
      <c r="F456" s="8">
        <v>2</v>
      </c>
      <c r="G456" s="8">
        <v>0</v>
      </c>
      <c r="H456" s="8">
        <v>22</v>
      </c>
      <c r="I456" s="8">
        <v>0</v>
      </c>
      <c r="J456" s="8"/>
      <c r="L456" s="1"/>
    </row>
    <row r="457" spans="1:13" x14ac:dyDescent="0.25">
      <c r="A457" s="8" t="s">
        <v>1231</v>
      </c>
      <c r="B457" s="8" t="s">
        <v>1232</v>
      </c>
      <c r="C457" s="8" t="s">
        <v>1233</v>
      </c>
      <c r="D457" s="8" t="s">
        <v>748</v>
      </c>
      <c r="E457" s="8">
        <v>5</v>
      </c>
      <c r="F457" s="8">
        <v>0</v>
      </c>
      <c r="G457" s="8">
        <v>0</v>
      </c>
      <c r="H457" s="8">
        <v>6</v>
      </c>
      <c r="I457" s="8">
        <v>0</v>
      </c>
      <c r="J457" s="8"/>
      <c r="L457" s="1"/>
    </row>
    <row r="458" spans="1:13" x14ac:dyDescent="0.25">
      <c r="A458" s="8" t="s">
        <v>1234</v>
      </c>
      <c r="B458" s="8" t="s">
        <v>1235</v>
      </c>
      <c r="C458" s="8" t="s">
        <v>1236</v>
      </c>
      <c r="D458" s="8" t="s">
        <v>806</v>
      </c>
      <c r="E458" s="8">
        <v>5</v>
      </c>
      <c r="F458" s="8">
        <v>0</v>
      </c>
      <c r="G458" s="8">
        <v>0</v>
      </c>
      <c r="H458" s="8">
        <v>73</v>
      </c>
      <c r="I458" s="8">
        <v>5</v>
      </c>
      <c r="J458" s="8"/>
      <c r="L458" s="1"/>
    </row>
    <row r="459" spans="1:13" x14ac:dyDescent="0.25">
      <c r="A459" s="8" t="s">
        <v>1237</v>
      </c>
      <c r="B459" s="8" t="s">
        <v>1238</v>
      </c>
      <c r="C459" s="8"/>
      <c r="D459" s="8" t="s">
        <v>12</v>
      </c>
      <c r="E459" s="8">
        <v>2</v>
      </c>
      <c r="F459" s="8">
        <v>1</v>
      </c>
      <c r="G459" s="8">
        <v>1</v>
      </c>
      <c r="H459" s="8">
        <v>5</v>
      </c>
      <c r="I459" s="8">
        <v>0</v>
      </c>
      <c r="J459" s="8"/>
      <c r="L459" s="1"/>
    </row>
    <row r="460" spans="1:13" x14ac:dyDescent="0.25">
      <c r="A460" s="8" t="s">
        <v>1239</v>
      </c>
      <c r="B460" s="8" t="s">
        <v>1240</v>
      </c>
      <c r="C460" s="8" t="s">
        <v>1241</v>
      </c>
      <c r="D460" s="8" t="s">
        <v>532</v>
      </c>
      <c r="E460" s="8">
        <v>7</v>
      </c>
      <c r="F460" s="8">
        <v>0</v>
      </c>
      <c r="G460" s="8">
        <v>0</v>
      </c>
      <c r="H460" s="8">
        <v>9</v>
      </c>
      <c r="I460" s="8">
        <v>0</v>
      </c>
      <c r="J460" s="8"/>
      <c r="L460" s="1"/>
    </row>
    <row r="461" spans="1:13" x14ac:dyDescent="0.25">
      <c r="A461" s="8" t="s">
        <v>1242</v>
      </c>
      <c r="B461" s="8" t="s">
        <v>1243</v>
      </c>
      <c r="C461" s="8" t="s">
        <v>1244</v>
      </c>
      <c r="D461" s="8" t="s">
        <v>874</v>
      </c>
      <c r="E461" s="8">
        <v>7</v>
      </c>
      <c r="F461" s="8">
        <v>0</v>
      </c>
      <c r="G461" s="8">
        <v>0</v>
      </c>
      <c r="H461" s="8">
        <v>6</v>
      </c>
      <c r="I461" s="8">
        <v>0</v>
      </c>
      <c r="J461" s="8"/>
      <c r="L461" s="1"/>
    </row>
    <row r="462" spans="1:13" x14ac:dyDescent="0.25">
      <c r="A462" s="8" t="s">
        <v>1245</v>
      </c>
      <c r="B462" s="8" t="s">
        <v>1246</v>
      </c>
      <c r="C462" s="8" t="s">
        <v>1247</v>
      </c>
      <c r="D462" s="8" t="s">
        <v>742</v>
      </c>
      <c r="E462" s="8">
        <v>7</v>
      </c>
      <c r="F462" s="8">
        <v>0</v>
      </c>
      <c r="G462" s="8">
        <v>0</v>
      </c>
      <c r="H462" s="8">
        <v>12</v>
      </c>
      <c r="I462" s="8">
        <v>2</v>
      </c>
      <c r="J462" s="8"/>
      <c r="L462" s="1"/>
      <c r="M462" s="1"/>
    </row>
    <row r="463" spans="1:13" x14ac:dyDescent="0.25">
      <c r="A463" s="8" t="s">
        <v>1248</v>
      </c>
      <c r="B463" s="8" t="s">
        <v>1249</v>
      </c>
      <c r="C463" s="8" t="s">
        <v>1250</v>
      </c>
      <c r="D463" s="8" t="s">
        <v>874</v>
      </c>
      <c r="E463" s="8">
        <v>7</v>
      </c>
      <c r="F463" s="8">
        <v>0</v>
      </c>
      <c r="G463" s="8">
        <v>0</v>
      </c>
      <c r="H463" s="8">
        <v>7</v>
      </c>
      <c r="I463" s="8">
        <v>0</v>
      </c>
      <c r="J463" s="8"/>
      <c r="L463" s="1"/>
    </row>
    <row r="464" spans="1:13" x14ac:dyDescent="0.25">
      <c r="A464" s="8" t="s">
        <v>1251</v>
      </c>
      <c r="B464" s="8" t="s">
        <v>1252</v>
      </c>
      <c r="C464" s="8" t="s">
        <v>1253</v>
      </c>
      <c r="D464" s="8" t="s">
        <v>321</v>
      </c>
      <c r="E464" s="8">
        <v>4</v>
      </c>
      <c r="F464" s="8">
        <v>0</v>
      </c>
      <c r="G464" s="8">
        <v>0</v>
      </c>
      <c r="H464" s="8">
        <v>28</v>
      </c>
      <c r="I464" s="8">
        <v>0</v>
      </c>
      <c r="J464" s="8"/>
      <c r="L464" s="1"/>
      <c r="M464" s="1"/>
    </row>
    <row r="465" spans="1:13" x14ac:dyDescent="0.25">
      <c r="A465" s="8" t="s">
        <v>1254</v>
      </c>
      <c r="B465" s="8" t="s">
        <v>1255</v>
      </c>
      <c r="C465" s="8" t="s">
        <v>1256</v>
      </c>
      <c r="D465" s="8" t="s">
        <v>789</v>
      </c>
      <c r="E465" s="8">
        <v>8</v>
      </c>
      <c r="F465" s="8">
        <v>5</v>
      </c>
      <c r="G465" s="8">
        <v>0</v>
      </c>
      <c r="H465" s="8">
        <v>10</v>
      </c>
      <c r="I465" s="8">
        <v>1</v>
      </c>
      <c r="J465" s="8"/>
      <c r="L465" s="1"/>
      <c r="M465" s="1"/>
    </row>
    <row r="466" spans="1:13" x14ac:dyDescent="0.25">
      <c r="A466" s="8" t="s">
        <v>1257</v>
      </c>
      <c r="B466" s="8" t="s">
        <v>1258</v>
      </c>
      <c r="C466" s="8"/>
      <c r="D466" s="8" t="s">
        <v>760</v>
      </c>
      <c r="E466" s="8">
        <v>8</v>
      </c>
      <c r="F466" s="8">
        <v>8</v>
      </c>
      <c r="G466" s="8">
        <v>0</v>
      </c>
      <c r="H466" s="8">
        <v>12</v>
      </c>
      <c r="I466" s="8">
        <v>0</v>
      </c>
      <c r="J466" s="8"/>
      <c r="L466" s="1"/>
      <c r="M466" s="1"/>
    </row>
    <row r="467" spans="1:13" x14ac:dyDescent="0.25">
      <c r="A467" s="8" t="s">
        <v>1259</v>
      </c>
      <c r="B467" s="8" t="s">
        <v>1260</v>
      </c>
      <c r="C467" s="8"/>
      <c r="D467" s="8" t="s">
        <v>733</v>
      </c>
      <c r="E467" s="8">
        <v>2</v>
      </c>
      <c r="F467" s="8">
        <v>8</v>
      </c>
      <c r="G467" s="8">
        <v>6</v>
      </c>
      <c r="H467" s="8">
        <v>8</v>
      </c>
      <c r="I467" s="8">
        <v>0</v>
      </c>
      <c r="J467" s="8"/>
      <c r="L467" s="1"/>
    </row>
    <row r="468" spans="1:13" x14ac:dyDescent="0.25">
      <c r="A468" s="8" t="s">
        <v>1261</v>
      </c>
      <c r="B468" s="8" t="s">
        <v>1262</v>
      </c>
      <c r="C468" s="8"/>
      <c r="D468" s="8" t="s">
        <v>166</v>
      </c>
      <c r="E468" s="8">
        <v>6</v>
      </c>
      <c r="F468" s="8">
        <v>0</v>
      </c>
      <c r="G468" s="8">
        <v>0</v>
      </c>
      <c r="H468" s="8">
        <v>2</v>
      </c>
      <c r="I468" s="8">
        <v>0</v>
      </c>
      <c r="J468" s="8"/>
      <c r="L468" s="1"/>
      <c r="M468" s="1"/>
    </row>
    <row r="469" spans="1:13" x14ac:dyDescent="0.25">
      <c r="A469" s="8" t="s">
        <v>1263</v>
      </c>
      <c r="B469" s="8" t="s">
        <v>1264</v>
      </c>
      <c r="C469" s="8"/>
      <c r="D469" s="8" t="s">
        <v>166</v>
      </c>
      <c r="E469" s="8">
        <v>6</v>
      </c>
      <c r="F469" s="8">
        <v>0</v>
      </c>
      <c r="G469" s="8">
        <v>0</v>
      </c>
      <c r="H469" s="8">
        <v>2</v>
      </c>
      <c r="I469" s="8">
        <v>0</v>
      </c>
      <c r="J469" s="8"/>
      <c r="L469" s="1"/>
    </row>
    <row r="470" spans="1:13" x14ac:dyDescent="0.25">
      <c r="A470" s="8" t="s">
        <v>1265</v>
      </c>
      <c r="B470" s="8" t="s">
        <v>1266</v>
      </c>
      <c r="C470" s="8" t="s">
        <v>1267</v>
      </c>
      <c r="D470" s="8" t="s">
        <v>127</v>
      </c>
      <c r="E470" s="8">
        <v>5</v>
      </c>
      <c r="F470" s="8">
        <v>0</v>
      </c>
      <c r="G470" s="8">
        <v>0</v>
      </c>
      <c r="H470" s="8">
        <v>5</v>
      </c>
      <c r="I470" s="8">
        <v>0</v>
      </c>
      <c r="J470" s="8"/>
      <c r="L470" s="1"/>
    </row>
    <row r="471" spans="1:13" x14ac:dyDescent="0.25">
      <c r="A471" s="8" t="s">
        <v>1268</v>
      </c>
      <c r="B471" s="8" t="s">
        <v>1269</v>
      </c>
      <c r="C471" s="8" t="s">
        <v>1270</v>
      </c>
      <c r="D471" s="8" t="s">
        <v>806</v>
      </c>
      <c r="E471" s="8">
        <v>5</v>
      </c>
      <c r="F471" s="8">
        <v>0</v>
      </c>
      <c r="G471" s="8">
        <v>0</v>
      </c>
      <c r="H471" s="8">
        <v>9</v>
      </c>
      <c r="I471" s="8">
        <v>0</v>
      </c>
      <c r="J471" s="8"/>
      <c r="L471" s="1"/>
    </row>
    <row r="472" spans="1:13" x14ac:dyDescent="0.25">
      <c r="A472" s="8" t="s">
        <v>1271</v>
      </c>
      <c r="B472" s="8" t="s">
        <v>1272</v>
      </c>
      <c r="C472" s="8" t="s">
        <v>1273</v>
      </c>
      <c r="D472" s="8" t="s">
        <v>728</v>
      </c>
      <c r="E472" s="8">
        <v>7</v>
      </c>
      <c r="F472" s="8">
        <v>0</v>
      </c>
      <c r="G472" s="8">
        <v>0</v>
      </c>
      <c r="H472" s="8">
        <v>10</v>
      </c>
      <c r="I472" s="8">
        <v>0</v>
      </c>
      <c r="J472" s="8"/>
      <c r="L472" s="1"/>
    </row>
    <row r="473" spans="1:13" x14ac:dyDescent="0.25">
      <c r="A473" s="8" t="s">
        <v>1274</v>
      </c>
      <c r="B473" s="8" t="s">
        <v>1275</v>
      </c>
      <c r="C473" s="8"/>
      <c r="D473" s="8" t="s">
        <v>619</v>
      </c>
      <c r="E473" s="8">
        <v>7</v>
      </c>
      <c r="F473" s="8">
        <v>0</v>
      </c>
      <c r="G473" s="8">
        <v>0</v>
      </c>
      <c r="H473" s="8">
        <v>8</v>
      </c>
      <c r="I473" s="8">
        <v>0</v>
      </c>
      <c r="J473" s="8"/>
      <c r="L473" s="1"/>
    </row>
    <row r="474" spans="1:13" x14ac:dyDescent="0.25">
      <c r="A474" s="8" t="s">
        <v>1276</v>
      </c>
      <c r="B474" s="8" t="s">
        <v>1277</v>
      </c>
      <c r="C474" s="8"/>
      <c r="D474" s="8" t="s">
        <v>166</v>
      </c>
      <c r="E474" s="8">
        <v>6</v>
      </c>
      <c r="F474" s="8">
        <v>0</v>
      </c>
      <c r="G474" s="8">
        <v>0</v>
      </c>
      <c r="H474" s="8">
        <v>12</v>
      </c>
      <c r="I474" s="8">
        <v>0</v>
      </c>
      <c r="J474" s="8"/>
      <c r="L474" s="1"/>
      <c r="M474" s="1"/>
    </row>
    <row r="475" spans="1:13" x14ac:dyDescent="0.25">
      <c r="A475" s="8" t="s">
        <v>1278</v>
      </c>
      <c r="B475" s="8" t="s">
        <v>1279</v>
      </c>
      <c r="C475" s="8"/>
      <c r="D475" s="8" t="s">
        <v>72</v>
      </c>
      <c r="E475" s="8">
        <v>5</v>
      </c>
      <c r="F475" s="8">
        <v>0</v>
      </c>
      <c r="G475" s="8">
        <v>0</v>
      </c>
      <c r="H475" s="8">
        <v>6</v>
      </c>
      <c r="I475" s="8">
        <v>0</v>
      </c>
      <c r="J475" s="8"/>
      <c r="L475" s="1"/>
      <c r="M475" s="1"/>
    </row>
    <row r="476" spans="1:13" x14ac:dyDescent="0.25">
      <c r="A476" s="8" t="s">
        <v>1280</v>
      </c>
      <c r="B476" s="8" t="s">
        <v>1281</v>
      </c>
      <c r="C476" s="8" t="s">
        <v>1282</v>
      </c>
      <c r="D476" s="8" t="s">
        <v>806</v>
      </c>
      <c r="E476" s="8">
        <v>5</v>
      </c>
      <c r="F476" s="8">
        <v>0</v>
      </c>
      <c r="G476" s="8">
        <v>0</v>
      </c>
      <c r="H476" s="8">
        <v>9</v>
      </c>
      <c r="I476" s="8">
        <v>0</v>
      </c>
      <c r="J476" s="8"/>
      <c r="L476" s="1"/>
    </row>
    <row r="477" spans="1:13" x14ac:dyDescent="0.25">
      <c r="A477" s="8" t="s">
        <v>1283</v>
      </c>
      <c r="B477" s="8" t="s">
        <v>1284</v>
      </c>
      <c r="C477" s="8" t="s">
        <v>1285</v>
      </c>
      <c r="D477" s="8" t="s">
        <v>748</v>
      </c>
      <c r="E477" s="8">
        <v>5</v>
      </c>
      <c r="F477" s="8">
        <v>0</v>
      </c>
      <c r="G477" s="8">
        <v>0</v>
      </c>
      <c r="H477" s="8">
        <v>5</v>
      </c>
      <c r="I477" s="8">
        <v>0</v>
      </c>
      <c r="J477" s="8"/>
      <c r="L477" s="1"/>
    </row>
    <row r="478" spans="1:13" x14ac:dyDescent="0.25">
      <c r="A478" s="8" t="s">
        <v>1286</v>
      </c>
      <c r="B478" s="8" t="s">
        <v>1287</v>
      </c>
      <c r="C478" s="8" t="s">
        <v>1288</v>
      </c>
      <c r="D478" s="8" t="s">
        <v>127</v>
      </c>
      <c r="E478" s="8">
        <v>2</v>
      </c>
      <c r="F478" s="8">
        <v>6</v>
      </c>
      <c r="G478" s="8">
        <v>1</v>
      </c>
      <c r="H478" s="8">
        <v>6</v>
      </c>
      <c r="I478" s="8">
        <v>0</v>
      </c>
      <c r="J478" s="8"/>
      <c r="L478" s="1"/>
    </row>
    <row r="479" spans="1:13" x14ac:dyDescent="0.25">
      <c r="A479" s="8" t="s">
        <v>1289</v>
      </c>
      <c r="B479" s="8" t="s">
        <v>1290</v>
      </c>
      <c r="C479" s="8"/>
      <c r="D479" s="8" t="s">
        <v>321</v>
      </c>
      <c r="E479" s="8">
        <v>2</v>
      </c>
      <c r="F479" s="8">
        <v>4</v>
      </c>
      <c r="G479" s="8">
        <v>1</v>
      </c>
      <c r="H479" s="8">
        <v>17</v>
      </c>
      <c r="I479" s="8">
        <v>1</v>
      </c>
      <c r="J479" s="8"/>
      <c r="L479" s="1"/>
    </row>
    <row r="480" spans="1:13" x14ac:dyDescent="0.25">
      <c r="A480" s="8" t="s">
        <v>1291</v>
      </c>
      <c r="B480" s="8" t="s">
        <v>1292</v>
      </c>
      <c r="C480" s="8" t="s">
        <v>1293</v>
      </c>
      <c r="D480" s="8" t="s">
        <v>515</v>
      </c>
      <c r="E480" s="8">
        <v>5</v>
      </c>
      <c r="F480" s="8">
        <v>0</v>
      </c>
      <c r="G480" s="8">
        <v>0</v>
      </c>
      <c r="H480" s="8">
        <v>8</v>
      </c>
      <c r="I480" s="8">
        <v>0</v>
      </c>
      <c r="J480" s="8"/>
      <c r="L480" s="1"/>
      <c r="M480" s="1"/>
    </row>
    <row r="481" spans="1:13" x14ac:dyDescent="0.25">
      <c r="A481" s="8" t="s">
        <v>1294</v>
      </c>
      <c r="B481" s="8" t="s">
        <v>1295</v>
      </c>
      <c r="C481" s="8"/>
      <c r="D481" s="8" t="s">
        <v>956</v>
      </c>
      <c r="E481" s="8">
        <v>7</v>
      </c>
      <c r="F481" s="8">
        <v>0</v>
      </c>
      <c r="G481" s="8">
        <v>0</v>
      </c>
      <c r="H481" s="8">
        <v>5</v>
      </c>
      <c r="I481" s="8">
        <v>0</v>
      </c>
      <c r="J481" s="8"/>
      <c r="L481" s="1"/>
      <c r="M481" s="1"/>
    </row>
    <row r="482" spans="1:13" x14ac:dyDescent="0.25">
      <c r="A482" s="8" t="s">
        <v>1296</v>
      </c>
      <c r="B482" s="8" t="s">
        <v>1297</v>
      </c>
      <c r="C482" s="8" t="s">
        <v>1298</v>
      </c>
      <c r="D482" s="8" t="s">
        <v>760</v>
      </c>
      <c r="E482" s="8">
        <v>7</v>
      </c>
      <c r="F482" s="8">
        <v>0</v>
      </c>
      <c r="G482" s="8">
        <v>0</v>
      </c>
      <c r="H482" s="8">
        <v>17</v>
      </c>
      <c r="I482" s="8">
        <v>0</v>
      </c>
      <c r="J482" s="8"/>
      <c r="L482" s="1"/>
    </row>
    <row r="483" spans="1:13" x14ac:dyDescent="0.25">
      <c r="A483" s="8" t="s">
        <v>1299</v>
      </c>
      <c r="B483" s="8" t="s">
        <v>1300</v>
      </c>
      <c r="C483" s="8"/>
      <c r="D483" s="8" t="s">
        <v>733</v>
      </c>
      <c r="E483" s="8">
        <v>5</v>
      </c>
      <c r="F483" s="8">
        <v>0</v>
      </c>
      <c r="G483" s="8">
        <v>0</v>
      </c>
      <c r="H483" s="8">
        <v>12</v>
      </c>
      <c r="I483" s="8">
        <v>0</v>
      </c>
      <c r="J483" s="8"/>
      <c r="L483" s="1"/>
    </row>
    <row r="484" spans="1:13" x14ac:dyDescent="0.25">
      <c r="A484" s="8" t="s">
        <v>1301</v>
      </c>
      <c r="B484" s="8" t="s">
        <v>1302</v>
      </c>
      <c r="C484" s="8" t="s">
        <v>1303</v>
      </c>
      <c r="D484" s="8" t="s">
        <v>515</v>
      </c>
      <c r="E484" s="8">
        <v>5</v>
      </c>
      <c r="F484" s="8">
        <v>0</v>
      </c>
      <c r="G484" s="8">
        <v>0</v>
      </c>
      <c r="H484" s="8">
        <v>9</v>
      </c>
      <c r="I484" s="8">
        <v>0</v>
      </c>
      <c r="J484" s="8"/>
      <c r="L484" s="1"/>
      <c r="M484" s="1"/>
    </row>
    <row r="485" spans="1:13" x14ac:dyDescent="0.25">
      <c r="A485" s="8" t="s">
        <v>1304</v>
      </c>
      <c r="B485" s="8" t="s">
        <v>1305</v>
      </c>
      <c r="C485" s="8" t="s">
        <v>1306</v>
      </c>
      <c r="D485" s="8" t="s">
        <v>468</v>
      </c>
      <c r="E485" s="8">
        <v>5</v>
      </c>
      <c r="F485" s="8">
        <v>0</v>
      </c>
      <c r="G485" s="8">
        <v>0</v>
      </c>
      <c r="H485" s="8">
        <v>6</v>
      </c>
      <c r="I485" s="8">
        <v>0</v>
      </c>
      <c r="J485" s="8"/>
      <c r="L485" s="1"/>
    </row>
    <row r="486" spans="1:13" x14ac:dyDescent="0.25">
      <c r="A486" s="8" t="s">
        <v>1307</v>
      </c>
      <c r="B486" s="8" t="s">
        <v>1308</v>
      </c>
      <c r="C486" s="8" t="s">
        <v>1309</v>
      </c>
      <c r="D486" s="8" t="s">
        <v>956</v>
      </c>
      <c r="E486" s="8">
        <v>7</v>
      </c>
      <c r="F486" s="8">
        <v>0</v>
      </c>
      <c r="G486" s="8">
        <v>0</v>
      </c>
      <c r="H486" s="8">
        <v>9</v>
      </c>
      <c r="I486" s="8">
        <v>0</v>
      </c>
      <c r="J486" s="8"/>
      <c r="L486" s="1"/>
    </row>
    <row r="487" spans="1:13" x14ac:dyDescent="0.25">
      <c r="A487" s="8" t="s">
        <v>1310</v>
      </c>
      <c r="B487" s="8" t="s">
        <v>1311</v>
      </c>
      <c r="C487" s="8" t="s">
        <v>1312</v>
      </c>
      <c r="D487" s="8" t="s">
        <v>20</v>
      </c>
      <c r="E487" s="8">
        <v>5</v>
      </c>
      <c r="F487" s="8">
        <v>0</v>
      </c>
      <c r="G487" s="8">
        <v>0</v>
      </c>
      <c r="H487" s="8">
        <v>23</v>
      </c>
      <c r="I487" s="8">
        <v>1</v>
      </c>
      <c r="J487" s="8"/>
      <c r="L487" s="1"/>
    </row>
    <row r="488" spans="1:13" x14ac:dyDescent="0.25">
      <c r="A488" s="8" t="s">
        <v>1313</v>
      </c>
      <c r="B488" s="8" t="s">
        <v>1314</v>
      </c>
      <c r="C488" s="8" t="s">
        <v>1315</v>
      </c>
      <c r="D488" s="8" t="s">
        <v>728</v>
      </c>
      <c r="E488" s="8">
        <v>5</v>
      </c>
      <c r="F488" s="8">
        <v>0</v>
      </c>
      <c r="G488" s="8">
        <v>0</v>
      </c>
      <c r="H488" s="8">
        <v>4</v>
      </c>
      <c r="I488" s="8">
        <v>0</v>
      </c>
      <c r="J488" s="8"/>
      <c r="L488" s="1"/>
      <c r="M488" s="1"/>
    </row>
    <row r="489" spans="1:13" x14ac:dyDescent="0.25">
      <c r="A489" s="8" t="s">
        <v>1316</v>
      </c>
      <c r="B489" s="8" t="s">
        <v>1317</v>
      </c>
      <c r="C489" s="8" t="s">
        <v>1318</v>
      </c>
      <c r="D489" s="8" t="s">
        <v>966</v>
      </c>
      <c r="E489" s="8">
        <v>3</v>
      </c>
      <c r="F489" s="8">
        <v>0</v>
      </c>
      <c r="G489" s="8">
        <v>0</v>
      </c>
      <c r="H489" s="8">
        <v>17</v>
      </c>
      <c r="I489" s="8">
        <v>1</v>
      </c>
      <c r="J489" s="8"/>
      <c r="L489" s="1"/>
      <c r="M489" s="1"/>
    </row>
    <row r="490" spans="1:13" x14ac:dyDescent="0.25">
      <c r="A490" s="8" t="s">
        <v>1319</v>
      </c>
      <c r="B490" s="8" t="s">
        <v>1320</v>
      </c>
      <c r="C490" s="8" t="s">
        <v>1321</v>
      </c>
      <c r="D490" s="8" t="s">
        <v>874</v>
      </c>
      <c r="E490" s="8">
        <v>2</v>
      </c>
      <c r="F490" s="8">
        <v>6</v>
      </c>
      <c r="G490" s="8">
        <v>7</v>
      </c>
      <c r="H490" s="8">
        <v>5</v>
      </c>
      <c r="I490" s="8">
        <v>0</v>
      </c>
      <c r="J490" s="8"/>
      <c r="L490" s="1"/>
    </row>
    <row r="491" spans="1:13" x14ac:dyDescent="0.25">
      <c r="A491" s="8" t="s">
        <v>1322</v>
      </c>
      <c r="B491" s="8" t="s">
        <v>1323</v>
      </c>
      <c r="C491" s="8" t="s">
        <v>1324</v>
      </c>
      <c r="D491" s="8" t="s">
        <v>748</v>
      </c>
      <c r="E491" s="8">
        <v>7</v>
      </c>
      <c r="F491" s="8">
        <v>0</v>
      </c>
      <c r="G491" s="8">
        <v>0</v>
      </c>
      <c r="H491" s="8">
        <v>5</v>
      </c>
      <c r="I491" s="8">
        <v>0</v>
      </c>
      <c r="J491" s="8"/>
      <c r="L491" s="1"/>
    </row>
    <row r="492" spans="1:13" x14ac:dyDescent="0.25">
      <c r="A492" s="8" t="s">
        <v>1325</v>
      </c>
      <c r="B492" s="8" t="s">
        <v>1326</v>
      </c>
      <c r="C492" s="8" t="s">
        <v>1327</v>
      </c>
      <c r="D492" s="8" t="s">
        <v>806</v>
      </c>
      <c r="E492" s="8">
        <v>5</v>
      </c>
      <c r="F492" s="8">
        <v>0</v>
      </c>
      <c r="G492" s="8">
        <v>0</v>
      </c>
      <c r="H492" s="8">
        <v>7</v>
      </c>
      <c r="I492" s="8">
        <v>1</v>
      </c>
      <c r="J492" s="8"/>
      <c r="L492" s="1"/>
      <c r="M492" s="1"/>
    </row>
    <row r="493" spans="1:13" x14ac:dyDescent="0.25">
      <c r="A493" s="8" t="s">
        <v>1328</v>
      </c>
      <c r="B493" s="8" t="s">
        <v>1329</v>
      </c>
      <c r="C493" s="8"/>
      <c r="D493" s="8" t="s">
        <v>72</v>
      </c>
      <c r="E493" s="8">
        <v>6</v>
      </c>
      <c r="F493" s="8">
        <v>0</v>
      </c>
      <c r="G493" s="8">
        <v>0</v>
      </c>
      <c r="H493" s="8">
        <v>5</v>
      </c>
      <c r="I493" s="8">
        <v>0</v>
      </c>
      <c r="J493" s="8"/>
      <c r="L493" s="1"/>
    </row>
    <row r="494" spans="1:13" x14ac:dyDescent="0.25">
      <c r="A494" s="8" t="s">
        <v>1330</v>
      </c>
      <c r="B494" s="8" t="s">
        <v>1331</v>
      </c>
      <c r="C494" s="8" t="s">
        <v>1332</v>
      </c>
      <c r="D494" s="8" t="s">
        <v>312</v>
      </c>
      <c r="E494" s="8">
        <v>7</v>
      </c>
      <c r="F494" s="8">
        <v>0</v>
      </c>
      <c r="G494" s="8">
        <v>0</v>
      </c>
      <c r="H494" s="8">
        <v>17</v>
      </c>
      <c r="I494" s="8">
        <v>0</v>
      </c>
      <c r="J494" s="8"/>
      <c r="L494" s="1"/>
    </row>
    <row r="495" spans="1:13" x14ac:dyDescent="0.25">
      <c r="A495" s="8" t="s">
        <v>1333</v>
      </c>
      <c r="B495" s="8" t="s">
        <v>1334</v>
      </c>
      <c r="C495" s="8" t="s">
        <v>1335</v>
      </c>
      <c r="D495" s="8" t="s">
        <v>793</v>
      </c>
      <c r="E495" s="8">
        <v>5</v>
      </c>
      <c r="F495" s="8">
        <v>0</v>
      </c>
      <c r="G495" s="8">
        <v>0</v>
      </c>
      <c r="H495" s="8">
        <v>6</v>
      </c>
      <c r="I495" s="8">
        <v>0</v>
      </c>
      <c r="J495" s="8"/>
      <c r="L495" s="1"/>
      <c r="M495" s="1"/>
    </row>
    <row r="496" spans="1:13" x14ac:dyDescent="0.25">
      <c r="A496" s="8" t="s">
        <v>1336</v>
      </c>
      <c r="B496" s="8" t="s">
        <v>1337</v>
      </c>
      <c r="C496" s="8" t="s">
        <v>1338</v>
      </c>
      <c r="D496" s="8" t="s">
        <v>619</v>
      </c>
      <c r="E496" s="8">
        <v>6</v>
      </c>
      <c r="F496" s="8">
        <v>0</v>
      </c>
      <c r="G496" s="8">
        <v>0</v>
      </c>
      <c r="H496" s="8">
        <v>5</v>
      </c>
      <c r="I496" s="8">
        <v>0</v>
      </c>
      <c r="J496" s="8"/>
      <c r="L496" s="1"/>
    </row>
    <row r="497" spans="1:13" x14ac:dyDescent="0.25">
      <c r="A497" s="8" t="s">
        <v>1339</v>
      </c>
      <c r="B497" s="8" t="s">
        <v>1340</v>
      </c>
      <c r="C497" s="8"/>
      <c r="D497" s="8" t="s">
        <v>433</v>
      </c>
      <c r="E497" s="8">
        <v>7</v>
      </c>
      <c r="F497" s="8">
        <v>0</v>
      </c>
      <c r="G497" s="8">
        <v>0</v>
      </c>
      <c r="H497" s="8">
        <v>12</v>
      </c>
      <c r="I497" s="8">
        <v>0</v>
      </c>
      <c r="J497" s="8"/>
      <c r="L497" s="1"/>
    </row>
    <row r="498" spans="1:13" x14ac:dyDescent="0.25">
      <c r="A498" s="8" t="s">
        <v>1341</v>
      </c>
      <c r="B498" s="8" t="s">
        <v>1342</v>
      </c>
      <c r="C498" s="8" t="s">
        <v>1343</v>
      </c>
      <c r="D498" s="8" t="s">
        <v>956</v>
      </c>
      <c r="E498" s="8">
        <v>5</v>
      </c>
      <c r="F498" s="8">
        <v>0</v>
      </c>
      <c r="G498" s="8">
        <v>0</v>
      </c>
      <c r="H498" s="8">
        <v>18</v>
      </c>
      <c r="I498" s="8">
        <v>1</v>
      </c>
      <c r="J498" s="8"/>
      <c r="L498" s="1"/>
      <c r="M498" s="1"/>
    </row>
    <row r="499" spans="1:13" x14ac:dyDescent="0.25">
      <c r="A499" s="8" t="s">
        <v>1344</v>
      </c>
      <c r="B499" s="8" t="s">
        <v>1345</v>
      </c>
      <c r="C499" s="8" t="s">
        <v>1346</v>
      </c>
      <c r="D499" s="8" t="s">
        <v>532</v>
      </c>
      <c r="E499" s="8">
        <v>5</v>
      </c>
      <c r="F499" s="8">
        <v>0</v>
      </c>
      <c r="G499" s="8">
        <v>0</v>
      </c>
      <c r="H499" s="8">
        <v>13</v>
      </c>
      <c r="I499" s="8">
        <v>0</v>
      </c>
      <c r="J499" s="8"/>
      <c r="L499" s="1"/>
    </row>
    <row r="500" spans="1:13" x14ac:dyDescent="0.25">
      <c r="A500" s="8" t="s">
        <v>1347</v>
      </c>
      <c r="B500" s="8" t="s">
        <v>1348</v>
      </c>
      <c r="C500" s="8"/>
      <c r="D500" s="8" t="s">
        <v>321</v>
      </c>
      <c r="E500" s="8">
        <v>5</v>
      </c>
      <c r="F500" s="8">
        <v>0</v>
      </c>
      <c r="G500" s="8">
        <v>0</v>
      </c>
      <c r="H500" s="8">
        <v>12</v>
      </c>
      <c r="I500" s="8">
        <v>0</v>
      </c>
      <c r="J500" s="8"/>
      <c r="L500" s="1"/>
    </row>
    <row r="501" spans="1:13" x14ac:dyDescent="0.25">
      <c r="A501" s="8" t="s">
        <v>1349</v>
      </c>
      <c r="B501" s="8" t="s">
        <v>1350</v>
      </c>
      <c r="C501" s="8" t="s">
        <v>1351</v>
      </c>
      <c r="D501" s="8" t="s">
        <v>667</v>
      </c>
      <c r="E501" s="8">
        <v>5</v>
      </c>
      <c r="F501" s="8">
        <v>0</v>
      </c>
      <c r="G501" s="8">
        <v>0</v>
      </c>
      <c r="H501" s="8">
        <v>12</v>
      </c>
      <c r="I501" s="8">
        <v>0</v>
      </c>
      <c r="J501" s="8"/>
      <c r="L501" s="1"/>
    </row>
    <row r="502" spans="1:13" x14ac:dyDescent="0.25">
      <c r="A502" s="8" t="s">
        <v>1352</v>
      </c>
      <c r="B502" s="8" t="s">
        <v>1353</v>
      </c>
      <c r="C502" s="8" t="s">
        <v>1354</v>
      </c>
      <c r="D502" s="8" t="s">
        <v>748</v>
      </c>
      <c r="E502" s="8">
        <v>7</v>
      </c>
      <c r="F502" s="8">
        <v>0</v>
      </c>
      <c r="G502" s="8">
        <v>0</v>
      </c>
      <c r="H502" s="8">
        <v>4</v>
      </c>
      <c r="I502" s="8">
        <v>0</v>
      </c>
      <c r="J502" s="8"/>
      <c r="L502" s="1"/>
      <c r="M502" s="1"/>
    </row>
    <row r="503" spans="1:13" x14ac:dyDescent="0.25">
      <c r="A503" s="8" t="s">
        <v>1355</v>
      </c>
      <c r="B503" s="8" t="s">
        <v>1356</v>
      </c>
      <c r="C503" s="8" t="s">
        <v>1357</v>
      </c>
      <c r="D503" s="8" t="s">
        <v>728</v>
      </c>
      <c r="E503" s="8">
        <v>7</v>
      </c>
      <c r="F503" s="8">
        <v>0</v>
      </c>
      <c r="G503" s="8">
        <v>0</v>
      </c>
      <c r="H503" s="8">
        <v>5</v>
      </c>
      <c r="I503" s="8">
        <v>0</v>
      </c>
      <c r="J503" s="8"/>
      <c r="L503" s="1"/>
      <c r="M503" s="1"/>
    </row>
    <row r="504" spans="1:13" x14ac:dyDescent="0.25">
      <c r="A504" s="8" t="s">
        <v>1358</v>
      </c>
      <c r="B504" s="8" t="s">
        <v>1359</v>
      </c>
      <c r="C504" s="8" t="s">
        <v>1360</v>
      </c>
      <c r="D504" s="8" t="s">
        <v>742</v>
      </c>
      <c r="E504" s="8">
        <v>7</v>
      </c>
      <c r="F504" s="8">
        <v>0</v>
      </c>
      <c r="G504" s="8">
        <v>0</v>
      </c>
      <c r="H504" s="8">
        <v>7</v>
      </c>
      <c r="I504" s="8">
        <v>0</v>
      </c>
      <c r="J504" s="8"/>
      <c r="L504" s="1"/>
    </row>
    <row r="505" spans="1:13" x14ac:dyDescent="0.25">
      <c r="A505" s="8" t="s">
        <v>1361</v>
      </c>
      <c r="B505" s="8" t="s">
        <v>1362</v>
      </c>
      <c r="C505" s="8"/>
      <c r="D505" s="8" t="s">
        <v>166</v>
      </c>
      <c r="E505" s="8">
        <v>7</v>
      </c>
      <c r="F505" s="8">
        <v>0</v>
      </c>
      <c r="G505" s="8">
        <v>0</v>
      </c>
      <c r="H505" s="8">
        <v>5</v>
      </c>
      <c r="I505" s="8">
        <v>0</v>
      </c>
      <c r="J505" s="8"/>
      <c r="L505" s="1"/>
      <c r="M505" s="1"/>
    </row>
    <row r="506" spans="1:13" x14ac:dyDescent="0.25">
      <c r="A506" s="8" t="s">
        <v>1363</v>
      </c>
      <c r="B506" s="8" t="s">
        <v>1364</v>
      </c>
      <c r="C506" s="8"/>
      <c r="D506" s="8" t="s">
        <v>789</v>
      </c>
      <c r="E506" s="8">
        <v>5</v>
      </c>
      <c r="F506" s="8">
        <v>0</v>
      </c>
      <c r="G506" s="8">
        <v>0</v>
      </c>
      <c r="H506" s="8">
        <v>8</v>
      </c>
      <c r="I506" s="8">
        <v>1</v>
      </c>
      <c r="J506" s="8"/>
      <c r="L506" s="1"/>
      <c r="M506" s="1"/>
    </row>
    <row r="507" spans="1:13" x14ac:dyDescent="0.25">
      <c r="A507" s="8" t="s">
        <v>1365</v>
      </c>
      <c r="B507" s="8" t="s">
        <v>1366</v>
      </c>
      <c r="C507" s="8"/>
      <c r="D507" s="8" t="s">
        <v>789</v>
      </c>
      <c r="E507" s="8">
        <v>4</v>
      </c>
      <c r="F507" s="8">
        <v>0</v>
      </c>
      <c r="G507" s="8">
        <v>0</v>
      </c>
      <c r="H507" s="8">
        <v>14</v>
      </c>
      <c r="I507" s="8">
        <v>0</v>
      </c>
      <c r="J507" s="8"/>
      <c r="L507" s="1"/>
      <c r="M507" s="1"/>
    </row>
    <row r="508" spans="1:13" x14ac:dyDescent="0.25">
      <c r="A508" s="8" t="s">
        <v>1367</v>
      </c>
      <c r="B508" s="8" t="s">
        <v>1368</v>
      </c>
      <c r="C508" s="8" t="s">
        <v>1369</v>
      </c>
      <c r="D508" s="8" t="s">
        <v>956</v>
      </c>
      <c r="E508" s="8">
        <v>4</v>
      </c>
      <c r="F508" s="8">
        <v>0</v>
      </c>
      <c r="G508" s="8">
        <v>0</v>
      </c>
      <c r="H508" s="8">
        <v>14</v>
      </c>
      <c r="I508" s="8">
        <v>0</v>
      </c>
      <c r="J508" s="8"/>
      <c r="L508" s="1"/>
    </row>
    <row r="509" spans="1:13" x14ac:dyDescent="0.25">
      <c r="A509" s="8" t="s">
        <v>1370</v>
      </c>
      <c r="B509" s="8" t="s">
        <v>1371</v>
      </c>
      <c r="C509" s="8" t="s">
        <v>1372</v>
      </c>
      <c r="D509" s="8" t="s">
        <v>728</v>
      </c>
      <c r="E509" s="8">
        <v>4</v>
      </c>
      <c r="F509" s="8">
        <v>0</v>
      </c>
      <c r="G509" s="8">
        <v>0</v>
      </c>
      <c r="H509" s="8">
        <v>16</v>
      </c>
      <c r="I509" s="8">
        <v>0</v>
      </c>
      <c r="J509" s="8"/>
      <c r="L509" s="1"/>
    </row>
    <row r="510" spans="1:13" x14ac:dyDescent="0.25">
      <c r="A510" s="8" t="s">
        <v>1373</v>
      </c>
      <c r="B510" s="8" t="s">
        <v>1374</v>
      </c>
      <c r="C510" s="8" t="s">
        <v>1375</v>
      </c>
      <c r="D510" s="8" t="s">
        <v>127</v>
      </c>
      <c r="E510" s="8">
        <v>7</v>
      </c>
      <c r="F510" s="8">
        <v>0</v>
      </c>
      <c r="G510" s="8">
        <v>0</v>
      </c>
      <c r="H510" s="8">
        <v>5</v>
      </c>
      <c r="I510" s="8">
        <v>0</v>
      </c>
      <c r="J510" s="8"/>
      <c r="L510" s="1"/>
    </row>
    <row r="511" spans="1:13" x14ac:dyDescent="0.25">
      <c r="A511" s="8" t="s">
        <v>1376</v>
      </c>
      <c r="B511" s="8" t="s">
        <v>1377</v>
      </c>
      <c r="C511" s="8" t="s">
        <v>1378</v>
      </c>
      <c r="D511" s="8" t="s">
        <v>619</v>
      </c>
      <c r="E511" s="8">
        <v>2</v>
      </c>
      <c r="F511" s="8">
        <v>7</v>
      </c>
      <c r="G511" s="8">
        <v>9</v>
      </c>
      <c r="H511" s="8">
        <v>7</v>
      </c>
      <c r="I511" s="8">
        <v>0</v>
      </c>
      <c r="J511" s="8"/>
      <c r="L511" s="1"/>
    </row>
    <row r="512" spans="1:13" x14ac:dyDescent="0.25">
      <c r="A512" s="8" t="s">
        <v>1379</v>
      </c>
      <c r="B512" s="8" t="s">
        <v>1380</v>
      </c>
      <c r="C512" s="8"/>
      <c r="D512" s="8" t="s">
        <v>874</v>
      </c>
      <c r="E512" s="8">
        <v>5</v>
      </c>
      <c r="F512" s="8">
        <v>0</v>
      </c>
      <c r="G512" s="8">
        <v>0</v>
      </c>
      <c r="H512" s="8">
        <v>6</v>
      </c>
      <c r="I512" s="8">
        <v>0</v>
      </c>
      <c r="J512" s="8"/>
      <c r="L512" s="1"/>
      <c r="M512" s="1"/>
    </row>
    <row r="513" spans="1:13" x14ac:dyDescent="0.25">
      <c r="A513" s="8" t="s">
        <v>1381</v>
      </c>
      <c r="B513" s="8" t="s">
        <v>1382</v>
      </c>
      <c r="C513" s="8"/>
      <c r="D513" s="8" t="s">
        <v>667</v>
      </c>
      <c r="E513" s="8">
        <v>2</v>
      </c>
      <c r="F513" s="8">
        <v>5</v>
      </c>
      <c r="G513" s="8">
        <v>4</v>
      </c>
      <c r="H513" s="8">
        <v>6</v>
      </c>
      <c r="I513" s="8">
        <v>0</v>
      </c>
      <c r="J513" s="8"/>
      <c r="L513" s="1"/>
    </row>
    <row r="514" spans="1:13" x14ac:dyDescent="0.25">
      <c r="A514" s="8" t="s">
        <v>1383</v>
      </c>
      <c r="B514" s="8" t="s">
        <v>1384</v>
      </c>
      <c r="C514" s="8" t="s">
        <v>1385</v>
      </c>
      <c r="D514" s="8" t="s">
        <v>733</v>
      </c>
      <c r="E514" s="8">
        <v>2</v>
      </c>
      <c r="F514" s="8">
        <v>2</v>
      </c>
      <c r="G514" s="8">
        <v>3</v>
      </c>
      <c r="H514" s="8">
        <v>10</v>
      </c>
      <c r="I514" s="8">
        <v>1</v>
      </c>
      <c r="J514" s="8"/>
      <c r="L514" s="1"/>
    </row>
    <row r="515" spans="1:13" x14ac:dyDescent="0.25">
      <c r="A515" s="8" t="s">
        <v>1386</v>
      </c>
      <c r="B515" s="8" t="s">
        <v>1387</v>
      </c>
      <c r="C515" s="8"/>
      <c r="D515" s="8" t="s">
        <v>619</v>
      </c>
      <c r="E515" s="8">
        <v>6</v>
      </c>
      <c r="F515" s="8">
        <v>0</v>
      </c>
      <c r="G515" s="8">
        <v>0</v>
      </c>
      <c r="H515" s="8">
        <v>7</v>
      </c>
      <c r="I515" s="8">
        <v>0</v>
      </c>
      <c r="J515" s="8"/>
      <c r="L515" s="1"/>
    </row>
    <row r="516" spans="1:13" x14ac:dyDescent="0.25">
      <c r="A516" s="8" t="s">
        <v>1388</v>
      </c>
      <c r="B516" s="8" t="s">
        <v>1389</v>
      </c>
      <c r="C516" s="8"/>
      <c r="D516" s="8" t="s">
        <v>267</v>
      </c>
      <c r="E516" s="8">
        <v>2</v>
      </c>
      <c r="F516" s="8">
        <v>5</v>
      </c>
      <c r="G516" s="8">
        <v>2</v>
      </c>
      <c r="H516" s="8">
        <v>15</v>
      </c>
      <c r="I516" s="8">
        <v>0</v>
      </c>
      <c r="J516" s="8"/>
      <c r="L516" s="1"/>
    </row>
    <row r="517" spans="1:13" x14ac:dyDescent="0.25">
      <c r="A517" s="8" t="s">
        <v>1390</v>
      </c>
      <c r="B517" s="8" t="s">
        <v>1391</v>
      </c>
      <c r="C517" s="8"/>
      <c r="D517" s="8" t="s">
        <v>667</v>
      </c>
      <c r="E517" s="8">
        <v>7</v>
      </c>
      <c r="F517" s="8">
        <v>0</v>
      </c>
      <c r="G517" s="8">
        <v>0</v>
      </c>
      <c r="H517" s="8">
        <v>5</v>
      </c>
      <c r="I517" s="8">
        <v>0</v>
      </c>
      <c r="J517" s="8"/>
      <c r="L517" s="1"/>
    </row>
    <row r="518" spans="1:13" x14ac:dyDescent="0.25">
      <c r="A518" s="8" t="s">
        <v>1392</v>
      </c>
      <c r="B518" s="8" t="s">
        <v>1393</v>
      </c>
      <c r="C518" s="8" t="s">
        <v>1394</v>
      </c>
      <c r="D518" s="8" t="s">
        <v>760</v>
      </c>
      <c r="E518" s="8">
        <v>7</v>
      </c>
      <c r="F518" s="8">
        <v>0</v>
      </c>
      <c r="G518" s="8">
        <v>0</v>
      </c>
      <c r="H518" s="8">
        <v>6</v>
      </c>
      <c r="I518" s="8">
        <v>0</v>
      </c>
      <c r="J518" s="8"/>
      <c r="L518" s="1"/>
      <c r="M518" s="1"/>
    </row>
    <row r="519" spans="1:13" x14ac:dyDescent="0.25">
      <c r="A519" s="8" t="s">
        <v>1395</v>
      </c>
      <c r="B519" s="8" t="s">
        <v>1396</v>
      </c>
      <c r="C519" s="8"/>
      <c r="D519" s="8" t="s">
        <v>733</v>
      </c>
      <c r="E519" s="8">
        <v>2</v>
      </c>
      <c r="F519" s="8">
        <v>4</v>
      </c>
      <c r="G519" s="8">
        <v>6</v>
      </c>
      <c r="H519" s="8">
        <v>18</v>
      </c>
      <c r="I519" s="8">
        <v>3</v>
      </c>
      <c r="J519" s="8"/>
      <c r="L519" s="1"/>
    </row>
    <row r="520" spans="1:13" x14ac:dyDescent="0.25">
      <c r="A520" s="8" t="s">
        <v>1397</v>
      </c>
      <c r="B520" s="8" t="s">
        <v>1398</v>
      </c>
      <c r="C520" s="8"/>
      <c r="D520" s="8" t="s">
        <v>748</v>
      </c>
      <c r="E520" s="8">
        <v>7</v>
      </c>
      <c r="F520" s="8">
        <v>0</v>
      </c>
      <c r="G520" s="8">
        <v>0</v>
      </c>
      <c r="H520" s="8">
        <v>4</v>
      </c>
      <c r="I520" s="8">
        <v>0</v>
      </c>
      <c r="J520" s="8"/>
      <c r="L520" s="1"/>
    </row>
    <row r="521" spans="1:13" x14ac:dyDescent="0.25">
      <c r="A521" s="8" t="s">
        <v>1399</v>
      </c>
      <c r="B521" s="8" t="s">
        <v>1400</v>
      </c>
      <c r="C521" s="8"/>
      <c r="D521" s="8" t="s">
        <v>667</v>
      </c>
      <c r="E521" s="8">
        <v>5</v>
      </c>
      <c r="F521" s="8">
        <v>0</v>
      </c>
      <c r="G521" s="8">
        <v>0</v>
      </c>
      <c r="H521" s="8">
        <v>23</v>
      </c>
      <c r="I521" s="8">
        <v>0</v>
      </c>
      <c r="J521" s="8"/>
      <c r="L521" s="1"/>
    </row>
    <row r="522" spans="1:13" x14ac:dyDescent="0.25">
      <c r="A522" s="8" t="s">
        <v>1401</v>
      </c>
      <c r="B522" s="8" t="s">
        <v>1402</v>
      </c>
      <c r="C522" s="8"/>
      <c r="D522" s="8" t="s">
        <v>468</v>
      </c>
      <c r="E522" s="8">
        <v>2</v>
      </c>
      <c r="F522" s="8">
        <v>10</v>
      </c>
      <c r="G522" s="8">
        <v>6</v>
      </c>
      <c r="H522" s="8">
        <v>11</v>
      </c>
      <c r="I522" s="8">
        <v>0</v>
      </c>
      <c r="J522" s="8"/>
      <c r="L522" s="1"/>
    </row>
    <row r="523" spans="1:13" x14ac:dyDescent="0.25">
      <c r="A523" s="8" t="s">
        <v>1403</v>
      </c>
      <c r="B523" s="8" t="s">
        <v>1404</v>
      </c>
      <c r="C523" s="8"/>
      <c r="D523" s="8" t="s">
        <v>728</v>
      </c>
      <c r="E523" s="8">
        <v>8</v>
      </c>
      <c r="F523" s="8">
        <v>1</v>
      </c>
      <c r="G523" s="8">
        <v>0</v>
      </c>
      <c r="H523" s="8">
        <v>6</v>
      </c>
      <c r="I523" s="8">
        <v>0</v>
      </c>
      <c r="J523" s="8"/>
      <c r="L523" s="1"/>
    </row>
    <row r="524" spans="1:13" x14ac:dyDescent="0.25">
      <c r="A524" s="8" t="s">
        <v>1405</v>
      </c>
      <c r="B524" s="8" t="s">
        <v>1406</v>
      </c>
      <c r="C524" s="8" t="s">
        <v>1407</v>
      </c>
      <c r="D524" s="8" t="s">
        <v>667</v>
      </c>
      <c r="E524" s="8">
        <v>5</v>
      </c>
      <c r="F524" s="8">
        <v>0</v>
      </c>
      <c r="G524" s="8">
        <v>0</v>
      </c>
      <c r="H524" s="8">
        <v>37</v>
      </c>
      <c r="I524" s="8">
        <v>1</v>
      </c>
      <c r="J524" s="8"/>
      <c r="L524" s="1"/>
    </row>
    <row r="525" spans="1:13" x14ac:dyDescent="0.25">
      <c r="A525" s="8" t="s">
        <v>1408</v>
      </c>
      <c r="B525" s="8" t="s">
        <v>1409</v>
      </c>
      <c r="C525" s="8"/>
      <c r="D525" s="8" t="s">
        <v>166</v>
      </c>
      <c r="E525" s="8">
        <v>7</v>
      </c>
      <c r="F525" s="8">
        <v>0</v>
      </c>
      <c r="G525" s="8">
        <v>0</v>
      </c>
      <c r="H525" s="8">
        <v>4</v>
      </c>
      <c r="I525" s="8">
        <v>0</v>
      </c>
      <c r="J525" s="8"/>
      <c r="L525" s="1"/>
    </row>
    <row r="526" spans="1:13" x14ac:dyDescent="0.25">
      <c r="A526" s="8" t="s">
        <v>1410</v>
      </c>
      <c r="B526" s="8" t="s">
        <v>1411</v>
      </c>
      <c r="C526" s="8" t="s">
        <v>1412</v>
      </c>
      <c r="D526" s="8" t="s">
        <v>874</v>
      </c>
      <c r="E526" s="8">
        <v>7</v>
      </c>
      <c r="F526" s="8">
        <v>0</v>
      </c>
      <c r="G526" s="8">
        <v>0</v>
      </c>
      <c r="H526" s="8">
        <v>4</v>
      </c>
      <c r="I526" s="8">
        <v>0</v>
      </c>
      <c r="J526" s="8"/>
      <c r="L526" s="1"/>
    </row>
    <row r="527" spans="1:13" x14ac:dyDescent="0.25">
      <c r="A527" s="8" t="s">
        <v>1413</v>
      </c>
      <c r="B527" s="8" t="s">
        <v>1414</v>
      </c>
      <c r="C527" s="8" t="s">
        <v>1415</v>
      </c>
      <c r="D527" s="8" t="s">
        <v>433</v>
      </c>
      <c r="E527" s="8">
        <v>5</v>
      </c>
      <c r="F527" s="8">
        <v>0</v>
      </c>
      <c r="G527" s="8">
        <v>0</v>
      </c>
      <c r="H527" s="8">
        <v>5</v>
      </c>
      <c r="I527" s="8">
        <v>0</v>
      </c>
      <c r="J527" s="8"/>
      <c r="L527" s="1"/>
    </row>
    <row r="528" spans="1:13" x14ac:dyDescent="0.25">
      <c r="A528" s="8" t="s">
        <v>1416</v>
      </c>
      <c r="B528" s="8" t="s">
        <v>1417</v>
      </c>
      <c r="C528" s="8" t="s">
        <v>1418</v>
      </c>
      <c r="D528" s="8" t="s">
        <v>515</v>
      </c>
      <c r="E528" s="8">
        <v>2</v>
      </c>
      <c r="F528" s="8">
        <v>4</v>
      </c>
      <c r="G528" s="8">
        <v>4</v>
      </c>
      <c r="H528" s="8">
        <v>8</v>
      </c>
      <c r="I528" s="8">
        <v>0</v>
      </c>
      <c r="J528" s="8"/>
      <c r="L528" s="1"/>
      <c r="M528" s="1"/>
    </row>
    <row r="529" spans="1:13" x14ac:dyDescent="0.25">
      <c r="A529" s="8" t="s">
        <v>1419</v>
      </c>
      <c r="B529" s="8" t="s">
        <v>1420</v>
      </c>
      <c r="C529" s="8" t="s">
        <v>1421</v>
      </c>
      <c r="D529" s="8" t="s">
        <v>733</v>
      </c>
      <c r="E529" s="8">
        <v>2</v>
      </c>
      <c r="F529" s="8">
        <v>7</v>
      </c>
      <c r="G529" s="8">
        <v>8</v>
      </c>
      <c r="H529" s="8">
        <v>7</v>
      </c>
      <c r="I529" s="8">
        <v>0</v>
      </c>
      <c r="J529" s="8"/>
      <c r="L529" s="1"/>
    </row>
    <row r="530" spans="1:13" x14ac:dyDescent="0.25">
      <c r="A530" s="8" t="s">
        <v>1422</v>
      </c>
      <c r="B530" s="8" t="s">
        <v>1423</v>
      </c>
      <c r="C530" s="8"/>
      <c r="D530" s="8" t="s">
        <v>667</v>
      </c>
      <c r="E530" s="8">
        <v>6</v>
      </c>
      <c r="F530" s="8">
        <v>0</v>
      </c>
      <c r="G530" s="8">
        <v>0</v>
      </c>
      <c r="H530" s="8">
        <v>10</v>
      </c>
      <c r="I530" s="8">
        <v>0</v>
      </c>
      <c r="J530" s="8"/>
      <c r="L530" s="1"/>
    </row>
    <row r="531" spans="1:13" x14ac:dyDescent="0.25">
      <c r="A531" s="8" t="s">
        <v>1424</v>
      </c>
      <c r="B531" s="8" t="s">
        <v>1425</v>
      </c>
      <c r="C531" s="8" t="s">
        <v>1426</v>
      </c>
      <c r="D531" s="8" t="s">
        <v>742</v>
      </c>
      <c r="E531" s="8">
        <v>7</v>
      </c>
      <c r="F531" s="8">
        <v>0</v>
      </c>
      <c r="G531" s="8">
        <v>0</v>
      </c>
      <c r="H531" s="8">
        <v>5</v>
      </c>
      <c r="I531" s="8">
        <v>1</v>
      </c>
      <c r="J531" s="8"/>
      <c r="L531" s="1"/>
      <c r="M531" s="1"/>
    </row>
    <row r="532" spans="1:13" x14ac:dyDescent="0.25">
      <c r="A532" s="8" t="s">
        <v>1427</v>
      </c>
      <c r="B532" s="8" t="s">
        <v>1428</v>
      </c>
      <c r="C532" s="8"/>
      <c r="D532" s="8" t="s">
        <v>966</v>
      </c>
      <c r="E532" s="8">
        <v>5</v>
      </c>
      <c r="F532" s="8">
        <v>0</v>
      </c>
      <c r="G532" s="8">
        <v>0</v>
      </c>
      <c r="H532" s="8">
        <v>12</v>
      </c>
      <c r="I532" s="8">
        <v>1</v>
      </c>
      <c r="J532" s="8"/>
      <c r="L532" s="1"/>
      <c r="M532" s="1"/>
    </row>
    <row r="533" spans="1:13" x14ac:dyDescent="0.25">
      <c r="A533" s="8" t="s">
        <v>1429</v>
      </c>
      <c r="B533" s="8" t="s">
        <v>1430</v>
      </c>
      <c r="C533" s="8" t="s">
        <v>1431</v>
      </c>
      <c r="D533" s="8" t="s">
        <v>127</v>
      </c>
      <c r="E533" s="8">
        <v>7</v>
      </c>
      <c r="F533" s="8">
        <v>0</v>
      </c>
      <c r="G533" s="8">
        <v>0</v>
      </c>
      <c r="H533" s="8">
        <v>9</v>
      </c>
      <c r="I533" s="8">
        <v>0</v>
      </c>
      <c r="J533" s="8"/>
      <c r="L533" s="1"/>
    </row>
    <row r="534" spans="1:13" x14ac:dyDescent="0.25">
      <c r="A534" s="8" t="s">
        <v>1432</v>
      </c>
      <c r="B534" s="8" t="s">
        <v>1433</v>
      </c>
      <c r="C534" s="8"/>
      <c r="D534" s="8" t="s">
        <v>166</v>
      </c>
      <c r="E534" s="8">
        <v>7</v>
      </c>
      <c r="F534" s="8">
        <v>0</v>
      </c>
      <c r="G534" s="8">
        <v>0</v>
      </c>
      <c r="H534" s="8">
        <v>5</v>
      </c>
      <c r="I534" s="8">
        <v>0</v>
      </c>
      <c r="J534" s="8"/>
      <c r="L534" s="1"/>
    </row>
    <row r="535" spans="1:13" x14ac:dyDescent="0.25">
      <c r="A535" s="8" t="s">
        <v>1434</v>
      </c>
      <c r="B535" s="8" t="s">
        <v>1435</v>
      </c>
      <c r="C535" s="8"/>
      <c r="D535" s="8" t="s">
        <v>166</v>
      </c>
      <c r="E535" s="8">
        <v>2</v>
      </c>
      <c r="F535" s="8">
        <v>8</v>
      </c>
      <c r="G535" s="8">
        <v>5</v>
      </c>
      <c r="H535" s="8">
        <v>4</v>
      </c>
      <c r="I535" s="8">
        <v>0</v>
      </c>
      <c r="J535" s="8"/>
      <c r="L535" s="1"/>
    </row>
    <row r="536" spans="1:13" x14ac:dyDescent="0.25">
      <c r="A536" s="8" t="s">
        <v>1436</v>
      </c>
      <c r="B536" s="8" t="s">
        <v>1437</v>
      </c>
      <c r="C536" s="8"/>
      <c r="D536" s="8" t="s">
        <v>748</v>
      </c>
      <c r="E536" s="8">
        <v>7</v>
      </c>
      <c r="F536" s="8">
        <v>0</v>
      </c>
      <c r="G536" s="8">
        <v>0</v>
      </c>
      <c r="H536" s="8">
        <v>9</v>
      </c>
      <c r="I536" s="8">
        <v>0</v>
      </c>
      <c r="J536" s="8"/>
      <c r="L536" s="1"/>
    </row>
    <row r="537" spans="1:13" x14ac:dyDescent="0.25">
      <c r="A537" s="8" t="s">
        <v>1438</v>
      </c>
      <c r="B537" s="8" t="s">
        <v>1439</v>
      </c>
      <c r="C537" s="8" t="s">
        <v>1440</v>
      </c>
      <c r="D537" s="8" t="s">
        <v>966</v>
      </c>
      <c r="E537" s="8">
        <v>4</v>
      </c>
      <c r="F537" s="8">
        <v>0</v>
      </c>
      <c r="G537" s="8">
        <v>0</v>
      </c>
      <c r="H537" s="8">
        <v>37</v>
      </c>
      <c r="I537" s="8">
        <v>2</v>
      </c>
      <c r="J537" s="8"/>
      <c r="L537" s="1"/>
      <c r="M537" s="1"/>
    </row>
    <row r="538" spans="1:13" x14ac:dyDescent="0.25">
      <c r="A538" s="8" t="s">
        <v>1441</v>
      </c>
      <c r="B538" s="8" t="s">
        <v>1442</v>
      </c>
      <c r="C538" s="8" t="s">
        <v>1443</v>
      </c>
      <c r="D538" s="8" t="s">
        <v>267</v>
      </c>
      <c r="E538" s="8">
        <v>6</v>
      </c>
      <c r="F538" s="8">
        <v>0</v>
      </c>
      <c r="G538" s="8">
        <v>0</v>
      </c>
      <c r="H538" s="8">
        <v>9</v>
      </c>
      <c r="I538" s="8">
        <v>0</v>
      </c>
      <c r="J538" s="8"/>
      <c r="L538" s="1"/>
    </row>
    <row r="539" spans="1:13" x14ac:dyDescent="0.25">
      <c r="A539" s="8" t="s">
        <v>1444</v>
      </c>
      <c r="B539" s="8" t="s">
        <v>1445</v>
      </c>
      <c r="C539" s="8" t="s">
        <v>1446</v>
      </c>
      <c r="D539" s="8" t="s">
        <v>468</v>
      </c>
      <c r="E539" s="8">
        <v>7</v>
      </c>
      <c r="F539" s="8">
        <v>0</v>
      </c>
      <c r="G539" s="8">
        <v>0</v>
      </c>
      <c r="H539" s="8">
        <v>18</v>
      </c>
      <c r="I539" s="8">
        <v>0</v>
      </c>
      <c r="J539" s="8"/>
      <c r="L539" s="1"/>
    </row>
    <row r="540" spans="1:13" x14ac:dyDescent="0.25">
      <c r="A540" s="8" t="s">
        <v>1447</v>
      </c>
      <c r="B540" s="8" t="s">
        <v>1448</v>
      </c>
      <c r="C540" s="8" t="s">
        <v>1449</v>
      </c>
      <c r="D540" s="8" t="s">
        <v>966</v>
      </c>
      <c r="E540" s="8">
        <v>5</v>
      </c>
      <c r="F540" s="8">
        <v>0</v>
      </c>
      <c r="G540" s="8">
        <v>0</v>
      </c>
      <c r="H540" s="8">
        <v>4</v>
      </c>
      <c r="I540" s="8">
        <v>0</v>
      </c>
      <c r="J540" s="8"/>
      <c r="L540" s="1"/>
    </row>
    <row r="541" spans="1:13" x14ac:dyDescent="0.25">
      <c r="A541" s="8" t="s">
        <v>1450</v>
      </c>
      <c r="B541" s="8" t="s">
        <v>1451</v>
      </c>
      <c r="C541" s="8" t="s">
        <v>1452</v>
      </c>
      <c r="D541" s="8" t="s">
        <v>728</v>
      </c>
      <c r="E541" s="8">
        <v>7</v>
      </c>
      <c r="F541" s="8">
        <v>0</v>
      </c>
      <c r="G541" s="8">
        <v>0</v>
      </c>
      <c r="H541" s="8">
        <v>9</v>
      </c>
      <c r="I541" s="8">
        <v>5</v>
      </c>
      <c r="J541" s="8"/>
      <c r="L541" s="1"/>
    </row>
    <row r="542" spans="1:13" x14ac:dyDescent="0.25">
      <c r="A542" s="8" t="s">
        <v>1453</v>
      </c>
      <c r="B542" s="8" t="s">
        <v>1454</v>
      </c>
      <c r="C542" s="8" t="s">
        <v>1455</v>
      </c>
      <c r="D542" s="8" t="s">
        <v>966</v>
      </c>
      <c r="E542" s="8">
        <v>5</v>
      </c>
      <c r="F542" s="8">
        <v>0</v>
      </c>
      <c r="G542" s="8">
        <v>0</v>
      </c>
      <c r="H542" s="8">
        <v>23</v>
      </c>
      <c r="I542" s="8">
        <v>1</v>
      </c>
      <c r="J542" s="8"/>
      <c r="L542" s="1"/>
      <c r="M542" s="1"/>
    </row>
    <row r="543" spans="1:13" x14ac:dyDescent="0.25">
      <c r="A543" s="8" t="s">
        <v>1456</v>
      </c>
      <c r="B543" s="8" t="s">
        <v>1457</v>
      </c>
      <c r="C543" s="8" t="s">
        <v>1458</v>
      </c>
      <c r="D543" s="8" t="s">
        <v>166</v>
      </c>
      <c r="E543" s="8">
        <v>2</v>
      </c>
      <c r="F543" s="8">
        <v>3</v>
      </c>
      <c r="G543" s="8">
        <v>1</v>
      </c>
      <c r="H543" s="8">
        <v>4</v>
      </c>
      <c r="I543" s="8">
        <v>0</v>
      </c>
      <c r="J543" s="8"/>
      <c r="L543" s="1"/>
    </row>
    <row r="544" spans="1:13" x14ac:dyDescent="0.25">
      <c r="A544" s="8" t="s">
        <v>1459</v>
      </c>
      <c r="B544" s="8" t="s">
        <v>1460</v>
      </c>
      <c r="C544" s="8"/>
      <c r="D544" s="8" t="s">
        <v>20</v>
      </c>
      <c r="E544" s="8">
        <v>7</v>
      </c>
      <c r="F544" s="8">
        <v>0</v>
      </c>
      <c r="G544" s="8">
        <v>0</v>
      </c>
      <c r="H544" s="8">
        <v>14</v>
      </c>
      <c r="I544" s="8">
        <v>0</v>
      </c>
      <c r="J544" s="8"/>
      <c r="L544" s="1"/>
      <c r="M544" s="1"/>
    </row>
    <row r="545" spans="1:13" x14ac:dyDescent="0.25">
      <c r="A545" s="8" t="s">
        <v>1461</v>
      </c>
      <c r="B545" s="8" t="s">
        <v>1462</v>
      </c>
      <c r="C545" s="8"/>
      <c r="D545" s="8" t="s">
        <v>166</v>
      </c>
      <c r="E545" s="8">
        <v>7</v>
      </c>
      <c r="F545" s="8">
        <v>0</v>
      </c>
      <c r="G545" s="8">
        <v>0</v>
      </c>
      <c r="H545" s="8">
        <v>3</v>
      </c>
      <c r="I545" s="8">
        <v>0</v>
      </c>
      <c r="J545" s="8"/>
      <c r="L545" s="1"/>
      <c r="M545" s="1"/>
    </row>
    <row r="546" spans="1:13" x14ac:dyDescent="0.25">
      <c r="A546" s="8" t="s">
        <v>1463</v>
      </c>
      <c r="B546" s="8" t="s">
        <v>1464</v>
      </c>
      <c r="C546" s="8"/>
      <c r="D546" s="8" t="s">
        <v>966</v>
      </c>
      <c r="E546" s="8">
        <v>8</v>
      </c>
      <c r="F546" s="8">
        <v>3</v>
      </c>
      <c r="G546" s="8">
        <v>0</v>
      </c>
      <c r="H546" s="8">
        <v>8</v>
      </c>
      <c r="I546" s="8">
        <v>0</v>
      </c>
      <c r="J546" s="8"/>
      <c r="L546" s="1"/>
    </row>
    <row r="547" spans="1:13" x14ac:dyDescent="0.25">
      <c r="A547" s="8" t="s">
        <v>1465</v>
      </c>
      <c r="B547" s="8" t="s">
        <v>1466</v>
      </c>
      <c r="C547" s="8" t="s">
        <v>1467</v>
      </c>
      <c r="D547" s="8" t="s">
        <v>72</v>
      </c>
      <c r="E547" s="8">
        <v>1</v>
      </c>
      <c r="F547" s="8">
        <v>0</v>
      </c>
      <c r="G547" s="8">
        <v>1</v>
      </c>
      <c r="H547" s="8">
        <v>4</v>
      </c>
      <c r="I547" s="8">
        <v>0</v>
      </c>
      <c r="J547" s="8"/>
      <c r="L547" s="1"/>
    </row>
    <row r="548" spans="1:13" x14ac:dyDescent="0.25">
      <c r="A548" s="8" t="s">
        <v>1468</v>
      </c>
      <c r="B548" s="8" t="s">
        <v>1469</v>
      </c>
      <c r="C548" s="8" t="s">
        <v>1470</v>
      </c>
      <c r="D548" s="8" t="s">
        <v>874</v>
      </c>
      <c r="E548" s="8">
        <v>5</v>
      </c>
      <c r="F548" s="8">
        <v>0</v>
      </c>
      <c r="G548" s="8">
        <v>0</v>
      </c>
      <c r="H548" s="8">
        <v>5</v>
      </c>
      <c r="I548" s="8">
        <v>0</v>
      </c>
      <c r="J548" s="8"/>
      <c r="L548" s="1"/>
    </row>
    <row r="549" spans="1:13" x14ac:dyDescent="0.25">
      <c r="A549" s="8" t="s">
        <v>1471</v>
      </c>
      <c r="B549" s="8" t="s">
        <v>1472</v>
      </c>
      <c r="C549" s="8" t="s">
        <v>1473</v>
      </c>
      <c r="D549" s="8" t="s">
        <v>966</v>
      </c>
      <c r="E549" s="8">
        <v>2</v>
      </c>
      <c r="F549" s="8">
        <v>1</v>
      </c>
      <c r="G549" s="8">
        <v>1</v>
      </c>
      <c r="H549" s="8">
        <v>8</v>
      </c>
      <c r="I549" s="8">
        <v>0</v>
      </c>
      <c r="J549" s="8"/>
      <c r="L549" s="1"/>
    </row>
    <row r="550" spans="1:13" x14ac:dyDescent="0.25">
      <c r="A550" s="8" t="s">
        <v>1474</v>
      </c>
      <c r="B550" s="8" t="s">
        <v>1475</v>
      </c>
      <c r="C550" s="8" t="s">
        <v>1476</v>
      </c>
      <c r="D550" s="8" t="s">
        <v>321</v>
      </c>
      <c r="E550" s="8">
        <v>5</v>
      </c>
      <c r="F550" s="8">
        <v>0</v>
      </c>
      <c r="G550" s="8">
        <v>0</v>
      </c>
      <c r="H550" s="8">
        <v>9</v>
      </c>
      <c r="I550" s="8">
        <v>0</v>
      </c>
      <c r="J550" s="8"/>
      <c r="L550" s="1"/>
    </row>
    <row r="551" spans="1:13" x14ac:dyDescent="0.25">
      <c r="A551" s="8" t="s">
        <v>1477</v>
      </c>
      <c r="B551" s="8" t="s">
        <v>1478</v>
      </c>
      <c r="C551" s="8" t="s">
        <v>1479</v>
      </c>
      <c r="D551" s="8" t="s">
        <v>72</v>
      </c>
      <c r="E551" s="8">
        <v>5</v>
      </c>
      <c r="F551" s="8">
        <v>0</v>
      </c>
      <c r="G551" s="8">
        <v>0</v>
      </c>
      <c r="H551" s="8">
        <v>3</v>
      </c>
      <c r="I551" s="8">
        <v>0</v>
      </c>
      <c r="J551" s="8"/>
      <c r="L551" s="1"/>
      <c r="M551" s="1"/>
    </row>
    <row r="552" spans="1:13" x14ac:dyDescent="0.25">
      <c r="A552" s="8" t="s">
        <v>1480</v>
      </c>
      <c r="B552" s="8" t="s">
        <v>1481</v>
      </c>
      <c r="C552" s="8" t="s">
        <v>1482</v>
      </c>
      <c r="D552" s="8" t="s">
        <v>874</v>
      </c>
      <c r="E552" s="8">
        <v>7</v>
      </c>
      <c r="F552" s="8">
        <v>0</v>
      </c>
      <c r="G552" s="8">
        <v>0</v>
      </c>
      <c r="H552" s="8">
        <v>5</v>
      </c>
      <c r="I552" s="8">
        <v>0</v>
      </c>
      <c r="J552" s="8"/>
      <c r="L552" s="1"/>
      <c r="M552" s="1"/>
    </row>
    <row r="553" spans="1:13" x14ac:dyDescent="0.25">
      <c r="A553" s="8" t="s">
        <v>1483</v>
      </c>
      <c r="B553" s="8" t="s">
        <v>1484</v>
      </c>
      <c r="C553" s="8" t="s">
        <v>1485</v>
      </c>
      <c r="D553" s="8" t="s">
        <v>733</v>
      </c>
      <c r="E553" s="8">
        <v>5</v>
      </c>
      <c r="F553" s="8">
        <v>0</v>
      </c>
      <c r="G553" s="8">
        <v>0</v>
      </c>
      <c r="H553" s="8">
        <v>4</v>
      </c>
      <c r="I553" s="8">
        <v>0</v>
      </c>
      <c r="J553" s="8"/>
      <c r="L553" s="1"/>
    </row>
    <row r="554" spans="1:13" x14ac:dyDescent="0.25">
      <c r="A554" s="8" t="s">
        <v>1486</v>
      </c>
      <c r="B554" s="8" t="s">
        <v>1487</v>
      </c>
      <c r="C554" s="8" t="s">
        <v>1488</v>
      </c>
      <c r="D554" s="8" t="s">
        <v>468</v>
      </c>
      <c r="E554" s="8">
        <v>5</v>
      </c>
      <c r="F554" s="8">
        <v>0</v>
      </c>
      <c r="G554" s="8">
        <v>0</v>
      </c>
      <c r="H554" s="8">
        <v>10</v>
      </c>
      <c r="I554" s="8">
        <v>0</v>
      </c>
      <c r="J554" s="8"/>
      <c r="L554" s="1"/>
    </row>
    <row r="555" spans="1:13" x14ac:dyDescent="0.25">
      <c r="A555" s="8" t="s">
        <v>1489</v>
      </c>
      <c r="B555" s="8" t="s">
        <v>1490</v>
      </c>
      <c r="C555" s="8"/>
      <c r="D555" s="8" t="s">
        <v>166</v>
      </c>
      <c r="E555" s="8">
        <v>7</v>
      </c>
      <c r="F555" s="8">
        <v>0</v>
      </c>
      <c r="G555" s="8">
        <v>0</v>
      </c>
      <c r="H555" s="8">
        <v>2</v>
      </c>
      <c r="I555" s="8">
        <v>0</v>
      </c>
      <c r="J555" s="8"/>
      <c r="L555" s="1"/>
    </row>
    <row r="556" spans="1:13" x14ac:dyDescent="0.25">
      <c r="A556" s="8" t="s">
        <v>1491</v>
      </c>
      <c r="B556" s="8" t="s">
        <v>1492</v>
      </c>
      <c r="C556" s="8"/>
      <c r="D556" s="8" t="s">
        <v>733</v>
      </c>
      <c r="E556" s="8">
        <v>2</v>
      </c>
      <c r="F556" s="8">
        <v>6</v>
      </c>
      <c r="G556" s="8">
        <v>10</v>
      </c>
      <c r="H556" s="8">
        <v>5</v>
      </c>
      <c r="I556" s="8">
        <v>0</v>
      </c>
      <c r="J556" s="8"/>
      <c r="L556" s="1"/>
      <c r="M556" s="1"/>
    </row>
    <row r="557" spans="1:13" x14ac:dyDescent="0.25">
      <c r="A557" s="8" t="s">
        <v>1493</v>
      </c>
      <c r="B557" s="8" t="s">
        <v>1494</v>
      </c>
      <c r="C557" s="8" t="s">
        <v>1495</v>
      </c>
      <c r="D557" s="8" t="s">
        <v>966</v>
      </c>
      <c r="E557" s="8">
        <v>6</v>
      </c>
      <c r="F557" s="8">
        <v>0</v>
      </c>
      <c r="G557" s="8">
        <v>0</v>
      </c>
      <c r="H557" s="8">
        <v>5</v>
      </c>
      <c r="I557" s="8">
        <v>0</v>
      </c>
      <c r="J557" s="8"/>
      <c r="L557" s="1"/>
    </row>
    <row r="558" spans="1:13" x14ac:dyDescent="0.25">
      <c r="A558" s="8" t="s">
        <v>1496</v>
      </c>
      <c r="B558" s="8" t="s">
        <v>1497</v>
      </c>
      <c r="C558" s="8" t="s">
        <v>1498</v>
      </c>
      <c r="D558" s="8" t="s">
        <v>267</v>
      </c>
      <c r="E558" s="8">
        <v>5</v>
      </c>
      <c r="F558" s="8">
        <v>0</v>
      </c>
      <c r="G558" s="8">
        <v>0</v>
      </c>
      <c r="H558" s="8">
        <v>7</v>
      </c>
      <c r="I558" s="8">
        <v>0</v>
      </c>
      <c r="J558" s="8"/>
      <c r="L558" s="1"/>
      <c r="M558" s="1"/>
    </row>
    <row r="559" spans="1:13" x14ac:dyDescent="0.25">
      <c r="A559" s="8" t="s">
        <v>1499</v>
      </c>
      <c r="B559" s="8" t="s">
        <v>1500</v>
      </c>
      <c r="C559" s="8"/>
      <c r="D559" s="8" t="s">
        <v>532</v>
      </c>
      <c r="E559" s="8">
        <v>5</v>
      </c>
      <c r="F559" s="8">
        <v>0</v>
      </c>
      <c r="G559" s="8">
        <v>0</v>
      </c>
      <c r="H559" s="8">
        <v>9</v>
      </c>
      <c r="I559" s="8">
        <v>0</v>
      </c>
      <c r="J559" s="8"/>
      <c r="L559" s="1"/>
    </row>
    <row r="560" spans="1:13" x14ac:dyDescent="0.25">
      <c r="A560" s="8" t="s">
        <v>1501</v>
      </c>
      <c r="B560" s="8" t="s">
        <v>1502</v>
      </c>
      <c r="C560" s="8"/>
      <c r="D560" s="8" t="s">
        <v>760</v>
      </c>
      <c r="E560" s="8">
        <v>5</v>
      </c>
      <c r="F560" s="8">
        <v>0</v>
      </c>
      <c r="G560" s="8">
        <v>0</v>
      </c>
      <c r="H560" s="8">
        <v>6</v>
      </c>
      <c r="I560" s="8">
        <v>0</v>
      </c>
      <c r="J560" s="8"/>
      <c r="L560" s="1"/>
    </row>
    <row r="561" spans="1:13" x14ac:dyDescent="0.25">
      <c r="A561" s="8" t="s">
        <v>1503</v>
      </c>
      <c r="B561" s="8" t="s">
        <v>1504</v>
      </c>
      <c r="C561" s="8" t="s">
        <v>1505</v>
      </c>
      <c r="D561" s="8" t="s">
        <v>532</v>
      </c>
      <c r="E561" s="8">
        <v>6</v>
      </c>
      <c r="F561" s="8">
        <v>0</v>
      </c>
      <c r="G561" s="8">
        <v>0</v>
      </c>
      <c r="H561" s="8">
        <v>9</v>
      </c>
      <c r="I561" s="8">
        <v>0</v>
      </c>
      <c r="J561" s="8"/>
      <c r="L561" s="1"/>
      <c r="M561" s="1"/>
    </row>
    <row r="562" spans="1:13" x14ac:dyDescent="0.25">
      <c r="A562" s="8" t="s">
        <v>1506</v>
      </c>
      <c r="B562" s="8" t="s">
        <v>1507</v>
      </c>
      <c r="C562" s="8"/>
      <c r="D562" s="8" t="s">
        <v>72</v>
      </c>
      <c r="E562" s="8">
        <v>7</v>
      </c>
      <c r="F562" s="8">
        <v>0</v>
      </c>
      <c r="G562" s="8">
        <v>0</v>
      </c>
      <c r="H562" s="8">
        <v>7</v>
      </c>
      <c r="I562" s="8">
        <v>0</v>
      </c>
      <c r="J562" s="8"/>
      <c r="L562" s="1"/>
    </row>
    <row r="563" spans="1:13" x14ac:dyDescent="0.25">
      <c r="A563" s="8" t="s">
        <v>1508</v>
      </c>
      <c r="B563" s="8" t="s">
        <v>1509</v>
      </c>
      <c r="C563" s="8"/>
      <c r="D563" s="8" t="s">
        <v>760</v>
      </c>
      <c r="E563" s="8">
        <v>6</v>
      </c>
      <c r="F563" s="8">
        <v>0</v>
      </c>
      <c r="G563" s="8">
        <v>0</v>
      </c>
      <c r="H563" s="8">
        <v>58</v>
      </c>
      <c r="I563" s="8">
        <v>1</v>
      </c>
      <c r="J563" s="8"/>
      <c r="L563" s="1"/>
    </row>
    <row r="564" spans="1:13" x14ac:dyDescent="0.25">
      <c r="A564" s="8" t="s">
        <v>1510</v>
      </c>
      <c r="B564" s="8" t="s">
        <v>1511</v>
      </c>
      <c r="C564" s="8"/>
      <c r="D564" s="8" t="s">
        <v>619</v>
      </c>
      <c r="E564" s="8">
        <v>6</v>
      </c>
      <c r="F564" s="8">
        <v>0</v>
      </c>
      <c r="G564" s="8">
        <v>0</v>
      </c>
      <c r="H564" s="8">
        <v>9</v>
      </c>
      <c r="I564" s="8">
        <v>0</v>
      </c>
      <c r="J564" s="8"/>
      <c r="L564" s="1"/>
    </row>
    <row r="565" spans="1:13" x14ac:dyDescent="0.25">
      <c r="A565" s="8" t="s">
        <v>1512</v>
      </c>
      <c r="B565" s="8" t="s">
        <v>1513</v>
      </c>
      <c r="C565" s="8"/>
      <c r="D565" s="8" t="s">
        <v>733</v>
      </c>
      <c r="E565" s="8">
        <v>2</v>
      </c>
      <c r="F565" s="8">
        <v>9</v>
      </c>
      <c r="G565" s="8">
        <v>10</v>
      </c>
      <c r="H565" s="8">
        <v>6</v>
      </c>
      <c r="I565" s="8">
        <v>0</v>
      </c>
      <c r="J565" s="8"/>
      <c r="L565" s="1"/>
      <c r="M565" s="1"/>
    </row>
    <row r="566" spans="1:13" x14ac:dyDescent="0.25">
      <c r="A566" s="8" t="s">
        <v>1514</v>
      </c>
      <c r="B566" s="8" t="s">
        <v>1515</v>
      </c>
      <c r="C566" s="8"/>
      <c r="D566" s="8" t="s">
        <v>20</v>
      </c>
      <c r="E566" s="8">
        <v>5</v>
      </c>
      <c r="F566" s="8">
        <v>0</v>
      </c>
      <c r="G566" s="8">
        <v>0</v>
      </c>
      <c r="H566" s="8">
        <v>60</v>
      </c>
      <c r="I566" s="8">
        <v>2</v>
      </c>
      <c r="J566" s="8"/>
      <c r="L566" s="1"/>
    </row>
    <row r="567" spans="1:13" x14ac:dyDescent="0.25">
      <c r="A567" s="8" t="s">
        <v>1516</v>
      </c>
      <c r="B567" s="8" t="s">
        <v>1517</v>
      </c>
      <c r="C567" s="8"/>
      <c r="D567" s="8" t="s">
        <v>956</v>
      </c>
      <c r="E567" s="8">
        <v>4</v>
      </c>
      <c r="F567" s="8">
        <v>0</v>
      </c>
      <c r="G567" s="8">
        <v>0</v>
      </c>
      <c r="H567" s="8">
        <v>7</v>
      </c>
      <c r="I567" s="8">
        <v>0</v>
      </c>
      <c r="J567" s="8"/>
      <c r="L567" s="1"/>
    </row>
    <row r="568" spans="1:13" x14ac:dyDescent="0.25">
      <c r="A568" s="8" t="s">
        <v>1518</v>
      </c>
      <c r="B568" s="8" t="s">
        <v>1519</v>
      </c>
      <c r="C568" s="8" t="s">
        <v>1520</v>
      </c>
      <c r="D568" s="8" t="s">
        <v>127</v>
      </c>
      <c r="E568" s="8">
        <v>4</v>
      </c>
      <c r="F568" s="8">
        <v>0</v>
      </c>
      <c r="G568" s="8">
        <v>0</v>
      </c>
      <c r="H568" s="8">
        <v>14</v>
      </c>
      <c r="I568" s="8">
        <v>0</v>
      </c>
      <c r="J568" s="8"/>
      <c r="L568" s="1"/>
    </row>
    <row r="569" spans="1:13" x14ac:dyDescent="0.25">
      <c r="A569" s="8" t="s">
        <v>1521</v>
      </c>
      <c r="B569" s="8" t="s">
        <v>1522</v>
      </c>
      <c r="C569" s="8" t="s">
        <v>1523</v>
      </c>
      <c r="D569" s="8" t="s">
        <v>166</v>
      </c>
      <c r="E569" s="8">
        <v>7</v>
      </c>
      <c r="F569" s="8">
        <v>0</v>
      </c>
      <c r="G569" s="8">
        <v>0</v>
      </c>
      <c r="H569" s="8">
        <v>23</v>
      </c>
      <c r="I569" s="8">
        <v>10</v>
      </c>
      <c r="J569" s="8"/>
      <c r="L569" s="1"/>
    </row>
    <row r="570" spans="1:13" x14ac:dyDescent="0.25">
      <c r="A570" s="8" t="s">
        <v>1524</v>
      </c>
      <c r="B570" s="8" t="s">
        <v>1525</v>
      </c>
      <c r="C570" s="8"/>
      <c r="D570" s="8" t="s">
        <v>166</v>
      </c>
      <c r="E570" s="8">
        <v>1</v>
      </c>
      <c r="F570" s="8">
        <v>0</v>
      </c>
      <c r="G570" s="8">
        <v>3</v>
      </c>
      <c r="H570" s="8">
        <v>6</v>
      </c>
      <c r="I570" s="8">
        <v>0</v>
      </c>
      <c r="J570" s="8"/>
      <c r="L570" s="1"/>
    </row>
    <row r="571" spans="1:13" x14ac:dyDescent="0.25">
      <c r="A571" s="8" t="s">
        <v>1526</v>
      </c>
      <c r="B571" s="8" t="s">
        <v>1527</v>
      </c>
      <c r="C571" s="8" t="s">
        <v>1528</v>
      </c>
      <c r="D571" s="8" t="s">
        <v>742</v>
      </c>
      <c r="E571" s="8">
        <v>7</v>
      </c>
      <c r="F571" s="8">
        <v>0</v>
      </c>
      <c r="G571" s="8">
        <v>0</v>
      </c>
      <c r="H571" s="8">
        <v>8</v>
      </c>
      <c r="I571" s="8">
        <v>0</v>
      </c>
      <c r="J571" s="8"/>
      <c r="L571" s="1"/>
    </row>
    <row r="572" spans="1:13" x14ac:dyDescent="0.25">
      <c r="A572" s="8" t="s">
        <v>1529</v>
      </c>
      <c r="B572" s="8" t="s">
        <v>1530</v>
      </c>
      <c r="C572" s="8" t="s">
        <v>1531</v>
      </c>
      <c r="D572" s="8" t="s">
        <v>789</v>
      </c>
      <c r="E572" s="8">
        <v>5</v>
      </c>
      <c r="F572" s="8">
        <v>0</v>
      </c>
      <c r="G572" s="8">
        <v>0</v>
      </c>
      <c r="H572" s="8">
        <v>4</v>
      </c>
      <c r="I572" s="8">
        <v>0</v>
      </c>
      <c r="J572" s="8"/>
      <c r="L572" s="1"/>
      <c r="M572" s="1"/>
    </row>
    <row r="573" spans="1:13" x14ac:dyDescent="0.25">
      <c r="A573" s="8" t="s">
        <v>1532</v>
      </c>
      <c r="B573" s="8" t="s">
        <v>1533</v>
      </c>
      <c r="C573" s="8"/>
      <c r="D573" s="8" t="s">
        <v>321</v>
      </c>
      <c r="E573" s="8">
        <v>5</v>
      </c>
      <c r="F573" s="8">
        <v>0</v>
      </c>
      <c r="G573" s="8">
        <v>0</v>
      </c>
      <c r="H573" s="8">
        <v>58</v>
      </c>
      <c r="I573" s="8">
        <v>1</v>
      </c>
      <c r="J573" s="8"/>
      <c r="L573" s="1"/>
      <c r="M573" s="1"/>
    </row>
    <row r="574" spans="1:13" x14ac:dyDescent="0.25">
      <c r="A574" s="8" t="s">
        <v>1534</v>
      </c>
      <c r="B574" s="8" t="s">
        <v>1535</v>
      </c>
      <c r="C574" s="8"/>
      <c r="D574" s="8" t="s">
        <v>127</v>
      </c>
      <c r="E574" s="8">
        <v>7</v>
      </c>
      <c r="F574" s="8">
        <v>0</v>
      </c>
      <c r="G574" s="8">
        <v>0</v>
      </c>
      <c r="H574" s="8">
        <v>7</v>
      </c>
      <c r="I574" s="8">
        <v>0</v>
      </c>
      <c r="J574" s="8"/>
      <c r="L574" s="1"/>
    </row>
    <row r="575" spans="1:13" x14ac:dyDescent="0.25">
      <c r="A575" s="8" t="s">
        <v>1536</v>
      </c>
      <c r="B575" s="8" t="s">
        <v>1537</v>
      </c>
      <c r="C575" s="8" t="s">
        <v>1538</v>
      </c>
      <c r="D575" s="8" t="s">
        <v>793</v>
      </c>
      <c r="E575" s="8">
        <v>5</v>
      </c>
      <c r="F575" s="8">
        <v>0</v>
      </c>
      <c r="G575" s="8">
        <v>0</v>
      </c>
      <c r="H575" s="8">
        <v>6</v>
      </c>
      <c r="I575" s="8">
        <v>0</v>
      </c>
      <c r="J575" s="8"/>
      <c r="L575" s="1"/>
    </row>
    <row r="576" spans="1:13" x14ac:dyDescent="0.25">
      <c r="A576" s="8" t="s">
        <v>1539</v>
      </c>
      <c r="B576" s="8" t="s">
        <v>1540</v>
      </c>
      <c r="C576" s="8" t="s">
        <v>1541</v>
      </c>
      <c r="D576" s="8" t="s">
        <v>742</v>
      </c>
      <c r="E576" s="8">
        <v>5</v>
      </c>
      <c r="F576" s="8">
        <v>0</v>
      </c>
      <c r="G576" s="8">
        <v>0</v>
      </c>
      <c r="H576" s="8">
        <v>11</v>
      </c>
      <c r="I576" s="8">
        <v>0</v>
      </c>
      <c r="J576" s="8"/>
      <c r="L576" s="1"/>
      <c r="M576" s="1"/>
    </row>
    <row r="577" spans="1:13" x14ac:dyDescent="0.25">
      <c r="A577" s="8" t="s">
        <v>1542</v>
      </c>
      <c r="B577" s="8" t="s">
        <v>1543</v>
      </c>
      <c r="C577" s="8" t="s">
        <v>1544</v>
      </c>
      <c r="D577" s="8" t="s">
        <v>468</v>
      </c>
      <c r="E577" s="8">
        <v>4</v>
      </c>
      <c r="F577" s="8">
        <v>0</v>
      </c>
      <c r="G577" s="8">
        <v>0</v>
      </c>
      <c r="H577" s="8">
        <v>14</v>
      </c>
      <c r="I577" s="8">
        <v>0</v>
      </c>
      <c r="J577" s="8"/>
      <c r="L577" s="1"/>
    </row>
    <row r="578" spans="1:13" x14ac:dyDescent="0.25">
      <c r="A578" s="8" t="s">
        <v>1545</v>
      </c>
      <c r="B578" s="8" t="s">
        <v>1546</v>
      </c>
      <c r="C578" s="8" t="s">
        <v>1547</v>
      </c>
      <c r="D578" s="8" t="s">
        <v>433</v>
      </c>
      <c r="E578" s="8">
        <v>2</v>
      </c>
      <c r="F578" s="8">
        <v>8</v>
      </c>
      <c r="G578" s="8">
        <v>10</v>
      </c>
      <c r="H578" s="8">
        <v>8</v>
      </c>
      <c r="I578" s="8">
        <v>0</v>
      </c>
      <c r="J578" s="8"/>
      <c r="L578" s="1"/>
    </row>
    <row r="579" spans="1:13" x14ac:dyDescent="0.25">
      <c r="A579" s="8" t="s">
        <v>1548</v>
      </c>
      <c r="B579" s="8" t="s">
        <v>1549</v>
      </c>
      <c r="C579" s="8" t="s">
        <v>1550</v>
      </c>
      <c r="D579" s="8" t="s">
        <v>760</v>
      </c>
      <c r="E579" s="8">
        <v>6</v>
      </c>
      <c r="F579" s="8">
        <v>0</v>
      </c>
      <c r="G579" s="8">
        <v>0</v>
      </c>
      <c r="H579" s="8">
        <v>13</v>
      </c>
      <c r="I579" s="8">
        <v>0</v>
      </c>
      <c r="J579" s="8"/>
      <c r="L579" s="1"/>
    </row>
    <row r="580" spans="1:13" x14ac:dyDescent="0.25">
      <c r="A580" s="8" t="s">
        <v>1551</v>
      </c>
      <c r="B580" s="8" t="s">
        <v>1552</v>
      </c>
      <c r="C580" s="8" t="s">
        <v>1553</v>
      </c>
      <c r="D580" s="8" t="s">
        <v>532</v>
      </c>
      <c r="E580" s="8">
        <v>7</v>
      </c>
      <c r="F580" s="8">
        <v>0</v>
      </c>
      <c r="G580" s="8">
        <v>0</v>
      </c>
      <c r="H580" s="8">
        <v>4</v>
      </c>
      <c r="I580" s="8">
        <v>0</v>
      </c>
      <c r="J580" s="8"/>
      <c r="L580" s="1"/>
    </row>
    <row r="581" spans="1:13" x14ac:dyDescent="0.25">
      <c r="A581" s="8" t="s">
        <v>1554</v>
      </c>
      <c r="B581" s="8" t="s">
        <v>1555</v>
      </c>
      <c r="C581" s="8" t="s">
        <v>1556</v>
      </c>
      <c r="D581" s="8" t="s">
        <v>321</v>
      </c>
      <c r="E581" s="8">
        <v>5</v>
      </c>
      <c r="F581" s="8">
        <v>0</v>
      </c>
      <c r="G581" s="8">
        <v>0</v>
      </c>
      <c r="H581" s="8">
        <v>8</v>
      </c>
      <c r="I581" s="8">
        <v>0</v>
      </c>
      <c r="J581" s="8"/>
      <c r="L581" s="1"/>
      <c r="M581" s="1"/>
    </row>
    <row r="582" spans="1:13" x14ac:dyDescent="0.25">
      <c r="A582" s="8" t="s">
        <v>1557</v>
      </c>
      <c r="B582" s="8" t="s">
        <v>1558</v>
      </c>
      <c r="C582" s="8" t="s">
        <v>1559</v>
      </c>
      <c r="D582" s="8" t="s">
        <v>874</v>
      </c>
      <c r="E582" s="8">
        <v>5</v>
      </c>
      <c r="F582" s="8">
        <v>0</v>
      </c>
      <c r="G582" s="8">
        <v>0</v>
      </c>
      <c r="H582" s="8">
        <v>8</v>
      </c>
      <c r="I582" s="8">
        <v>0</v>
      </c>
      <c r="J582" s="8"/>
      <c r="L582" s="1"/>
    </row>
    <row r="583" spans="1:13" x14ac:dyDescent="0.25">
      <c r="A583" s="8" t="s">
        <v>1560</v>
      </c>
      <c r="B583" s="8" t="s">
        <v>1561</v>
      </c>
      <c r="C583" s="8" t="s">
        <v>1562</v>
      </c>
      <c r="D583" s="8" t="s">
        <v>20</v>
      </c>
      <c r="E583" s="8">
        <v>5</v>
      </c>
      <c r="F583" s="8">
        <v>0</v>
      </c>
      <c r="G583" s="8">
        <v>0</v>
      </c>
      <c r="H583" s="8">
        <v>11</v>
      </c>
      <c r="I583" s="8">
        <v>0</v>
      </c>
      <c r="J583" s="8"/>
      <c r="L583" s="1"/>
    </row>
    <row r="584" spans="1:13" x14ac:dyDescent="0.25">
      <c r="A584" s="8" t="s">
        <v>1563</v>
      </c>
      <c r="B584" s="8" t="s">
        <v>1564</v>
      </c>
      <c r="C584" s="8" t="s">
        <v>1565</v>
      </c>
      <c r="D584" s="8" t="s">
        <v>956</v>
      </c>
      <c r="E584" s="8">
        <v>5</v>
      </c>
      <c r="F584" s="8">
        <v>0</v>
      </c>
      <c r="G584" s="8">
        <v>0</v>
      </c>
      <c r="H584" s="8">
        <v>6</v>
      </c>
      <c r="I584" s="8">
        <v>0</v>
      </c>
      <c r="J584" s="8"/>
      <c r="L584" s="1"/>
    </row>
    <row r="585" spans="1:13" x14ac:dyDescent="0.25">
      <c r="A585" s="8" t="s">
        <v>1566</v>
      </c>
      <c r="B585" s="8" t="s">
        <v>1567</v>
      </c>
      <c r="C585" s="8" t="s">
        <v>1568</v>
      </c>
      <c r="D585" s="8" t="s">
        <v>433</v>
      </c>
      <c r="E585" s="8">
        <v>7</v>
      </c>
      <c r="F585" s="8">
        <v>0</v>
      </c>
      <c r="G585" s="8">
        <v>0</v>
      </c>
      <c r="H585" s="8">
        <v>5</v>
      </c>
      <c r="I585" s="8">
        <v>0</v>
      </c>
      <c r="J585" s="8"/>
      <c r="L585" s="1"/>
      <c r="M585" s="1"/>
    </row>
    <row r="586" spans="1:13" x14ac:dyDescent="0.25">
      <c r="A586" s="8" t="s">
        <v>1569</v>
      </c>
      <c r="B586" s="8" t="s">
        <v>1570</v>
      </c>
      <c r="C586" s="8" t="s">
        <v>1571</v>
      </c>
      <c r="D586" s="8" t="s">
        <v>515</v>
      </c>
      <c r="E586" s="8">
        <v>5</v>
      </c>
      <c r="F586" s="8">
        <v>0</v>
      </c>
      <c r="G586" s="8">
        <v>0</v>
      </c>
      <c r="H586" s="8">
        <v>41</v>
      </c>
      <c r="I586" s="8">
        <v>1</v>
      </c>
      <c r="J586" s="8"/>
      <c r="L586" s="1"/>
      <c r="M586" s="1"/>
    </row>
    <row r="587" spans="1:13" x14ac:dyDescent="0.25">
      <c r="A587" s="8" t="s">
        <v>1572</v>
      </c>
      <c r="B587" s="8" t="s">
        <v>1573</v>
      </c>
      <c r="C587" s="8" t="s">
        <v>1574</v>
      </c>
      <c r="D587" s="8" t="s">
        <v>966</v>
      </c>
      <c r="E587" s="8">
        <v>5</v>
      </c>
      <c r="F587" s="8">
        <v>0</v>
      </c>
      <c r="G587" s="8">
        <v>0</v>
      </c>
      <c r="H587" s="8">
        <v>13</v>
      </c>
      <c r="I587" s="8">
        <v>1</v>
      </c>
      <c r="J587" s="8"/>
      <c r="L587" s="1"/>
      <c r="M587" s="1"/>
    </row>
    <row r="588" spans="1:13" x14ac:dyDescent="0.25">
      <c r="A588" s="8" t="s">
        <v>1575</v>
      </c>
      <c r="B588" s="8" t="s">
        <v>1576</v>
      </c>
      <c r="C588" s="8"/>
      <c r="D588" s="8" t="s">
        <v>728</v>
      </c>
      <c r="E588" s="8">
        <v>5</v>
      </c>
      <c r="F588" s="8">
        <v>0</v>
      </c>
      <c r="G588" s="8">
        <v>0</v>
      </c>
      <c r="H588" s="8">
        <v>7</v>
      </c>
      <c r="I588" s="8">
        <v>0</v>
      </c>
      <c r="J588" s="8"/>
      <c r="L588" s="1"/>
    </row>
    <row r="589" spans="1:13" x14ac:dyDescent="0.25">
      <c r="A589" s="8" t="s">
        <v>1577</v>
      </c>
      <c r="B589" s="8" t="s">
        <v>1578</v>
      </c>
      <c r="C589" s="8" t="s">
        <v>1579</v>
      </c>
      <c r="D589" s="8" t="s">
        <v>966</v>
      </c>
      <c r="E589" s="8">
        <v>5</v>
      </c>
      <c r="F589" s="8">
        <v>0</v>
      </c>
      <c r="G589" s="8">
        <v>0</v>
      </c>
      <c r="H589" s="8">
        <v>16</v>
      </c>
      <c r="I589" s="8">
        <v>1</v>
      </c>
      <c r="J589" s="8"/>
      <c r="L589" s="1"/>
    </row>
    <row r="590" spans="1:13" x14ac:dyDescent="0.25">
      <c r="A590" s="8" t="s">
        <v>1580</v>
      </c>
      <c r="B590" s="8" t="s">
        <v>1581</v>
      </c>
      <c r="C590" s="8" t="s">
        <v>1582</v>
      </c>
      <c r="D590" s="8" t="s">
        <v>515</v>
      </c>
      <c r="E590" s="8">
        <v>5</v>
      </c>
      <c r="F590" s="8">
        <v>0</v>
      </c>
      <c r="G590" s="8">
        <v>0</v>
      </c>
      <c r="H590" s="8">
        <v>244</v>
      </c>
      <c r="I590" s="8">
        <v>10</v>
      </c>
      <c r="J590" s="8"/>
      <c r="L590" s="1"/>
      <c r="M590" s="1"/>
    </row>
    <row r="591" spans="1:13" x14ac:dyDescent="0.25">
      <c r="A591" s="8" t="s">
        <v>1583</v>
      </c>
      <c r="B591" s="8" t="s">
        <v>1584</v>
      </c>
      <c r="C591" s="8" t="s">
        <v>1585</v>
      </c>
      <c r="D591" s="8" t="s">
        <v>956</v>
      </c>
      <c r="E591" s="8">
        <v>7</v>
      </c>
      <c r="F591" s="8">
        <v>0</v>
      </c>
      <c r="G591" s="8">
        <v>0</v>
      </c>
      <c r="H591" s="8">
        <v>14</v>
      </c>
      <c r="I591" s="8">
        <v>0</v>
      </c>
      <c r="J591" s="8"/>
      <c r="L591" s="1"/>
      <c r="M591" s="1"/>
    </row>
    <row r="592" spans="1:13" x14ac:dyDescent="0.25">
      <c r="A592" s="8" t="s">
        <v>1586</v>
      </c>
      <c r="B592" s="8" t="s">
        <v>1587</v>
      </c>
      <c r="C592" s="8" t="s">
        <v>1588</v>
      </c>
      <c r="D592" s="8" t="s">
        <v>667</v>
      </c>
      <c r="E592" s="8">
        <v>7</v>
      </c>
      <c r="F592" s="8">
        <v>0</v>
      </c>
      <c r="G592" s="8">
        <v>0</v>
      </c>
      <c r="H592" s="8">
        <v>6</v>
      </c>
      <c r="I592" s="8">
        <v>1</v>
      </c>
      <c r="J592" s="8"/>
      <c r="L592" s="1"/>
    </row>
    <row r="593" spans="1:13" x14ac:dyDescent="0.25">
      <c r="A593" s="8" t="s">
        <v>1589</v>
      </c>
      <c r="B593" s="8" t="s">
        <v>1590</v>
      </c>
      <c r="C593" s="8"/>
      <c r="D593" s="8" t="s">
        <v>733</v>
      </c>
      <c r="E593" s="8">
        <v>8</v>
      </c>
      <c r="F593" s="8">
        <v>4</v>
      </c>
      <c r="G593" s="8">
        <v>0</v>
      </c>
      <c r="H593" s="8">
        <v>9</v>
      </c>
      <c r="I593" s="8">
        <v>0</v>
      </c>
      <c r="J593" s="8"/>
      <c r="L593" s="1"/>
    </row>
    <row r="594" spans="1:13" x14ac:dyDescent="0.25">
      <c r="A594" s="8" t="s">
        <v>1591</v>
      </c>
      <c r="B594" s="8" t="s">
        <v>1592</v>
      </c>
      <c r="C594" s="8" t="s">
        <v>1593</v>
      </c>
      <c r="D594" s="8" t="s">
        <v>619</v>
      </c>
      <c r="E594" s="8">
        <v>2</v>
      </c>
      <c r="F594" s="8">
        <v>5</v>
      </c>
      <c r="G594" s="8">
        <v>2</v>
      </c>
      <c r="H594" s="8">
        <v>13</v>
      </c>
      <c r="I594" s="8">
        <v>0</v>
      </c>
      <c r="J594" s="8"/>
      <c r="L594" s="1"/>
      <c r="M594" s="1"/>
    </row>
    <row r="595" spans="1:13" x14ac:dyDescent="0.25">
      <c r="A595" s="8" t="s">
        <v>1594</v>
      </c>
      <c r="B595" s="8" t="s">
        <v>1595</v>
      </c>
      <c r="C595" s="8" t="s">
        <v>1596</v>
      </c>
      <c r="D595" s="8" t="s">
        <v>433</v>
      </c>
      <c r="E595" s="8">
        <v>7</v>
      </c>
      <c r="F595" s="8">
        <v>0</v>
      </c>
      <c r="G595" s="8">
        <v>0</v>
      </c>
      <c r="H595" s="8">
        <v>5</v>
      </c>
      <c r="I595" s="8">
        <v>0</v>
      </c>
      <c r="J595" s="8"/>
      <c r="L595" s="1"/>
      <c r="M595" s="1"/>
    </row>
    <row r="596" spans="1:13" x14ac:dyDescent="0.25">
      <c r="A596" s="8" t="s">
        <v>1597</v>
      </c>
      <c r="B596" s="8" t="s">
        <v>1598</v>
      </c>
      <c r="C596" s="8" t="s">
        <v>1599</v>
      </c>
      <c r="D596" s="8" t="s">
        <v>127</v>
      </c>
      <c r="E596" s="8">
        <v>5</v>
      </c>
      <c r="F596" s="8">
        <v>0</v>
      </c>
      <c r="G596" s="8">
        <v>0</v>
      </c>
      <c r="H596" s="8">
        <v>7</v>
      </c>
      <c r="I596" s="8">
        <v>0</v>
      </c>
      <c r="J596" s="8"/>
      <c r="L596" s="1"/>
      <c r="M596" s="1"/>
    </row>
    <row r="597" spans="1:13" x14ac:dyDescent="0.25">
      <c r="A597" s="8" t="s">
        <v>1600</v>
      </c>
      <c r="B597" s="8" t="s">
        <v>1601</v>
      </c>
      <c r="C597" s="8"/>
      <c r="D597" s="8" t="s">
        <v>166</v>
      </c>
      <c r="E597" s="8">
        <v>6</v>
      </c>
      <c r="F597" s="8">
        <v>0</v>
      </c>
      <c r="G597" s="8">
        <v>0</v>
      </c>
      <c r="H597" s="8">
        <v>6</v>
      </c>
      <c r="I597" s="8">
        <v>1</v>
      </c>
      <c r="J597" s="8"/>
      <c r="L597" s="1"/>
    </row>
    <row r="598" spans="1:13" x14ac:dyDescent="0.25">
      <c r="A598" s="8" t="s">
        <v>1602</v>
      </c>
      <c r="B598" s="8" t="s">
        <v>1603</v>
      </c>
      <c r="C598" s="8" t="s">
        <v>1604</v>
      </c>
      <c r="D598" s="8" t="s">
        <v>127</v>
      </c>
      <c r="E598" s="8">
        <v>5</v>
      </c>
      <c r="F598" s="8">
        <v>0</v>
      </c>
      <c r="G598" s="8">
        <v>0</v>
      </c>
      <c r="H598" s="8">
        <v>8</v>
      </c>
      <c r="I598" s="8">
        <v>0</v>
      </c>
      <c r="J598" s="8"/>
      <c r="L598" s="1"/>
    </row>
    <row r="599" spans="1:13" x14ac:dyDescent="0.25">
      <c r="A599" s="8" t="s">
        <v>1605</v>
      </c>
      <c r="B599" s="8" t="s">
        <v>1606</v>
      </c>
      <c r="C599" s="8" t="s">
        <v>1607</v>
      </c>
      <c r="D599" s="8" t="s">
        <v>515</v>
      </c>
      <c r="E599" s="8">
        <v>7</v>
      </c>
      <c r="F599" s="8">
        <v>0</v>
      </c>
      <c r="G599" s="8">
        <v>0</v>
      </c>
      <c r="H599" s="8">
        <v>9</v>
      </c>
      <c r="I599" s="8">
        <v>0</v>
      </c>
      <c r="J599" s="8"/>
      <c r="L599" s="1"/>
    </row>
    <row r="600" spans="1:13" x14ac:dyDescent="0.25">
      <c r="A600" s="8" t="s">
        <v>1608</v>
      </c>
      <c r="B600" s="8" t="s">
        <v>1609</v>
      </c>
      <c r="C600" s="8" t="s">
        <v>1610</v>
      </c>
      <c r="D600" s="8" t="s">
        <v>267</v>
      </c>
      <c r="E600" s="8">
        <v>8</v>
      </c>
      <c r="F600" s="8">
        <v>2</v>
      </c>
      <c r="G600" s="8">
        <v>0</v>
      </c>
      <c r="H600" s="8">
        <v>9</v>
      </c>
      <c r="I600" s="8">
        <v>2</v>
      </c>
      <c r="J600" s="8"/>
      <c r="L600" s="1"/>
    </row>
    <row r="601" spans="1:13" x14ac:dyDescent="0.25">
      <c r="A601" s="8" t="s">
        <v>1611</v>
      </c>
      <c r="B601" s="8" t="s">
        <v>1612</v>
      </c>
      <c r="C601" s="8" t="s">
        <v>1613</v>
      </c>
      <c r="D601" s="8" t="s">
        <v>619</v>
      </c>
      <c r="E601" s="8">
        <v>6</v>
      </c>
      <c r="F601" s="8">
        <v>0</v>
      </c>
      <c r="G601" s="8">
        <v>0</v>
      </c>
      <c r="H601" s="8">
        <v>14</v>
      </c>
      <c r="I601" s="8">
        <v>0</v>
      </c>
      <c r="J601" s="8"/>
      <c r="L601" s="1"/>
    </row>
    <row r="602" spans="1:13" x14ac:dyDescent="0.25">
      <c r="A602" s="8" t="s">
        <v>1614</v>
      </c>
      <c r="B602" s="8" t="s">
        <v>1615</v>
      </c>
      <c r="C602" s="8" t="s">
        <v>1616</v>
      </c>
      <c r="D602" s="8" t="s">
        <v>515</v>
      </c>
      <c r="E602" s="8">
        <v>7</v>
      </c>
      <c r="F602" s="8">
        <v>0</v>
      </c>
      <c r="G602" s="8">
        <v>0</v>
      </c>
      <c r="H602" s="8">
        <v>7</v>
      </c>
      <c r="I602" s="8">
        <v>0</v>
      </c>
      <c r="J602" s="8"/>
      <c r="L602" s="1"/>
    </row>
    <row r="603" spans="1:13" x14ac:dyDescent="0.25">
      <c r="A603" s="8" t="s">
        <v>1617</v>
      </c>
      <c r="B603" s="8" t="s">
        <v>1618</v>
      </c>
      <c r="C603" s="8" t="s">
        <v>1619</v>
      </c>
      <c r="D603" s="8" t="s">
        <v>874</v>
      </c>
      <c r="E603" s="8">
        <v>7</v>
      </c>
      <c r="F603" s="8">
        <v>0</v>
      </c>
      <c r="G603" s="8">
        <v>0</v>
      </c>
      <c r="H603" s="8">
        <v>6</v>
      </c>
      <c r="I603" s="8">
        <v>0</v>
      </c>
      <c r="J603" s="8"/>
      <c r="L603" s="1"/>
    </row>
    <row r="604" spans="1:13" x14ac:dyDescent="0.25">
      <c r="A604" s="8" t="s">
        <v>1620</v>
      </c>
      <c r="B604" s="8" t="s">
        <v>1621</v>
      </c>
      <c r="C604" s="8" t="s">
        <v>1622</v>
      </c>
      <c r="D604" s="8" t="s">
        <v>312</v>
      </c>
      <c r="E604" s="8">
        <v>7</v>
      </c>
      <c r="F604" s="8">
        <v>0</v>
      </c>
      <c r="G604" s="8">
        <v>0</v>
      </c>
      <c r="H604" s="8">
        <v>10</v>
      </c>
      <c r="I604" s="8">
        <v>0</v>
      </c>
      <c r="J604" s="8"/>
      <c r="L604" s="1"/>
      <c r="M604" s="1"/>
    </row>
    <row r="605" spans="1:13" x14ac:dyDescent="0.25">
      <c r="A605" s="8" t="s">
        <v>1623</v>
      </c>
      <c r="B605" s="8" t="s">
        <v>1624</v>
      </c>
      <c r="C605" s="8" t="s">
        <v>1625</v>
      </c>
      <c r="D605" s="8" t="s">
        <v>966</v>
      </c>
      <c r="E605" s="8">
        <v>2</v>
      </c>
      <c r="F605" s="8">
        <v>7</v>
      </c>
      <c r="G605" s="8">
        <v>6</v>
      </c>
      <c r="H605" s="8">
        <v>18</v>
      </c>
      <c r="I605" s="8">
        <v>0</v>
      </c>
      <c r="J605" s="8"/>
      <c r="L605" s="1"/>
    </row>
    <row r="606" spans="1:13" x14ac:dyDescent="0.25">
      <c r="A606" s="8" t="s">
        <v>1626</v>
      </c>
      <c r="B606" s="8" t="s">
        <v>1627</v>
      </c>
      <c r="C606" s="8" t="s">
        <v>1628</v>
      </c>
      <c r="D606" s="8" t="s">
        <v>742</v>
      </c>
      <c r="E606" s="8">
        <v>6</v>
      </c>
      <c r="F606" s="8">
        <v>0</v>
      </c>
      <c r="G606" s="8">
        <v>0</v>
      </c>
      <c r="H606" s="8">
        <v>11</v>
      </c>
      <c r="I606" s="8">
        <v>0</v>
      </c>
      <c r="J606" s="8"/>
      <c r="L606" s="1"/>
    </row>
    <row r="607" spans="1:13" x14ac:dyDescent="0.25">
      <c r="A607" s="8" t="s">
        <v>1629</v>
      </c>
      <c r="B607" s="8" t="s">
        <v>1630</v>
      </c>
      <c r="C607" s="8"/>
      <c r="D607" s="8" t="s">
        <v>267</v>
      </c>
      <c r="E607" s="8">
        <v>5</v>
      </c>
      <c r="F607" s="8">
        <v>0</v>
      </c>
      <c r="G607" s="8">
        <v>0</v>
      </c>
      <c r="H607" s="8">
        <v>11</v>
      </c>
      <c r="I607" s="8">
        <v>0</v>
      </c>
      <c r="J607" s="8"/>
      <c r="L607" s="1"/>
      <c r="M607" s="1"/>
    </row>
    <row r="608" spans="1:13" x14ac:dyDescent="0.25">
      <c r="A608" s="8" t="s">
        <v>1631</v>
      </c>
      <c r="B608" s="8" t="s">
        <v>1632</v>
      </c>
      <c r="C608" s="8" t="s">
        <v>1633</v>
      </c>
      <c r="D608" s="8" t="s">
        <v>267</v>
      </c>
      <c r="E608" s="8">
        <v>4</v>
      </c>
      <c r="F608" s="8">
        <v>0</v>
      </c>
      <c r="G608" s="8">
        <v>0</v>
      </c>
      <c r="H608" s="8">
        <v>12</v>
      </c>
      <c r="I608" s="8">
        <v>0</v>
      </c>
      <c r="J608" s="8"/>
      <c r="L608" s="1"/>
    </row>
    <row r="609" spans="1:13" x14ac:dyDescent="0.25">
      <c r="A609" s="8" t="s">
        <v>1634</v>
      </c>
      <c r="B609" s="8" t="s">
        <v>1635</v>
      </c>
      <c r="C609" s="8"/>
      <c r="D609" s="8" t="s">
        <v>619</v>
      </c>
      <c r="E609" s="8">
        <v>3</v>
      </c>
      <c r="F609" s="8">
        <v>0</v>
      </c>
      <c r="G609" s="8">
        <v>0</v>
      </c>
      <c r="H609" s="8">
        <v>5</v>
      </c>
      <c r="I609" s="8">
        <v>0</v>
      </c>
      <c r="J609" s="8"/>
      <c r="L609" s="1"/>
    </row>
    <row r="610" spans="1:13" x14ac:dyDescent="0.25">
      <c r="A610" s="8" t="s">
        <v>1636</v>
      </c>
      <c r="B610" s="8" t="s">
        <v>1637</v>
      </c>
      <c r="C610" s="8" t="s">
        <v>1638</v>
      </c>
      <c r="D610" s="8" t="s">
        <v>874</v>
      </c>
      <c r="E610" s="8">
        <v>5</v>
      </c>
      <c r="F610" s="8">
        <v>0</v>
      </c>
      <c r="G610" s="8">
        <v>0</v>
      </c>
      <c r="H610" s="8">
        <v>13</v>
      </c>
      <c r="I610" s="8">
        <v>0</v>
      </c>
      <c r="J610" s="8"/>
      <c r="L610" s="1"/>
    </row>
    <row r="611" spans="1:13" x14ac:dyDescent="0.25">
      <c r="A611" s="8" t="s">
        <v>1639</v>
      </c>
      <c r="B611" s="8" t="s">
        <v>1640</v>
      </c>
      <c r="C611" s="8" t="s">
        <v>1641</v>
      </c>
      <c r="D611" s="8" t="s">
        <v>728</v>
      </c>
      <c r="E611" s="8">
        <v>7</v>
      </c>
      <c r="F611" s="8">
        <v>0</v>
      </c>
      <c r="G611" s="8">
        <v>0</v>
      </c>
      <c r="H611" s="8">
        <v>4</v>
      </c>
      <c r="I611" s="8">
        <v>0</v>
      </c>
      <c r="J611" s="8"/>
      <c r="L611" s="1"/>
    </row>
    <row r="612" spans="1:13" x14ac:dyDescent="0.25">
      <c r="A612" s="8" t="s">
        <v>1642</v>
      </c>
      <c r="B612" s="8" t="s">
        <v>1643</v>
      </c>
      <c r="C612" s="8"/>
      <c r="D612" s="8" t="s">
        <v>760</v>
      </c>
      <c r="E612" s="8">
        <v>5</v>
      </c>
      <c r="F612" s="8">
        <v>0</v>
      </c>
      <c r="G612" s="8">
        <v>0</v>
      </c>
      <c r="H612" s="8">
        <v>7</v>
      </c>
      <c r="I612" s="8">
        <v>0</v>
      </c>
      <c r="J612" s="8"/>
      <c r="L612" s="1"/>
    </row>
    <row r="613" spans="1:13" x14ac:dyDescent="0.25">
      <c r="A613" s="8" t="s">
        <v>1644</v>
      </c>
      <c r="B613" s="8" t="s">
        <v>1645</v>
      </c>
      <c r="C613" s="8" t="s">
        <v>1646</v>
      </c>
      <c r="D613" s="8" t="s">
        <v>321</v>
      </c>
      <c r="E613" s="8">
        <v>5</v>
      </c>
      <c r="F613" s="8">
        <v>0</v>
      </c>
      <c r="G613" s="8">
        <v>0</v>
      </c>
      <c r="H613" s="8">
        <v>17</v>
      </c>
      <c r="I613" s="8">
        <v>0</v>
      </c>
      <c r="J613" s="8"/>
      <c r="L613" s="1"/>
    </row>
    <row r="614" spans="1:13" x14ac:dyDescent="0.25">
      <c r="A614" s="8" t="s">
        <v>1647</v>
      </c>
      <c r="B614" s="8" t="s">
        <v>1648</v>
      </c>
      <c r="C614" s="8" t="s">
        <v>1649</v>
      </c>
      <c r="D614" s="8" t="s">
        <v>532</v>
      </c>
      <c r="E614" s="8">
        <v>7</v>
      </c>
      <c r="F614" s="8">
        <v>0</v>
      </c>
      <c r="G614" s="8">
        <v>0</v>
      </c>
      <c r="H614" s="8">
        <v>7</v>
      </c>
      <c r="I614" s="8">
        <v>0</v>
      </c>
      <c r="J614" s="8"/>
      <c r="L614" s="1"/>
    </row>
    <row r="615" spans="1:13" x14ac:dyDescent="0.25">
      <c r="A615" s="8" t="s">
        <v>1650</v>
      </c>
      <c r="B615" s="8" t="s">
        <v>1651</v>
      </c>
      <c r="C615" s="8" t="s">
        <v>1652</v>
      </c>
      <c r="D615" s="8" t="s">
        <v>742</v>
      </c>
      <c r="E615" s="8">
        <v>5</v>
      </c>
      <c r="F615" s="8">
        <v>0</v>
      </c>
      <c r="G615" s="8">
        <v>0</v>
      </c>
      <c r="H615" s="8">
        <v>20</v>
      </c>
      <c r="I615" s="8">
        <v>0</v>
      </c>
      <c r="J615" s="8"/>
      <c r="L615" s="1"/>
    </row>
    <row r="616" spans="1:13" x14ac:dyDescent="0.25">
      <c r="A616" s="8" t="s">
        <v>1653</v>
      </c>
      <c r="B616" s="8" t="s">
        <v>1654</v>
      </c>
      <c r="C616" s="8" t="s">
        <v>1655</v>
      </c>
      <c r="D616" s="8" t="s">
        <v>127</v>
      </c>
      <c r="E616" s="8">
        <v>7</v>
      </c>
      <c r="F616" s="8">
        <v>0</v>
      </c>
      <c r="G616" s="8">
        <v>0</v>
      </c>
      <c r="H616" s="8">
        <v>9</v>
      </c>
      <c r="I616" s="8">
        <v>0</v>
      </c>
      <c r="J616" s="8"/>
      <c r="L616" s="1"/>
    </row>
    <row r="617" spans="1:13" x14ac:dyDescent="0.25">
      <c r="A617" s="8" t="s">
        <v>1656</v>
      </c>
      <c r="B617" s="8" t="s">
        <v>1657</v>
      </c>
      <c r="C617" s="8"/>
      <c r="D617" s="8" t="s">
        <v>166</v>
      </c>
      <c r="E617" s="8">
        <v>7</v>
      </c>
      <c r="F617" s="8">
        <v>0</v>
      </c>
      <c r="G617" s="8">
        <v>0</v>
      </c>
      <c r="H617" s="8">
        <v>4</v>
      </c>
      <c r="I617" s="8">
        <v>0</v>
      </c>
      <c r="J617" s="8"/>
      <c r="L617" s="1"/>
    </row>
    <row r="618" spans="1:13" x14ac:dyDescent="0.25">
      <c r="A618" s="8" t="s">
        <v>1658</v>
      </c>
      <c r="B618" s="8" t="s">
        <v>1659</v>
      </c>
      <c r="C618" s="8" t="s">
        <v>1660</v>
      </c>
      <c r="D618" s="8" t="s">
        <v>748</v>
      </c>
      <c r="E618" s="8">
        <v>5</v>
      </c>
      <c r="F618" s="8">
        <v>0</v>
      </c>
      <c r="G618" s="8">
        <v>0</v>
      </c>
      <c r="H618" s="8">
        <v>30</v>
      </c>
      <c r="I618" s="8">
        <v>1</v>
      </c>
      <c r="J618" s="8"/>
      <c r="L618" s="1"/>
      <c r="M618" s="1"/>
    </row>
    <row r="619" spans="1:13" x14ac:dyDescent="0.25">
      <c r="A619" s="8" t="s">
        <v>1661</v>
      </c>
      <c r="B619" s="8" t="s">
        <v>1662</v>
      </c>
      <c r="C619" s="8"/>
      <c r="D619" s="8" t="s">
        <v>728</v>
      </c>
      <c r="E619" s="8">
        <v>2</v>
      </c>
      <c r="F619" s="8">
        <v>10</v>
      </c>
      <c r="G619" s="8">
        <v>10</v>
      </c>
      <c r="H619" s="8">
        <v>6</v>
      </c>
      <c r="I619" s="8">
        <v>0</v>
      </c>
      <c r="J619" s="8"/>
      <c r="L619" s="1"/>
      <c r="M619" s="1"/>
    </row>
    <row r="620" spans="1:13" x14ac:dyDescent="0.25">
      <c r="A620" s="8" t="s">
        <v>1663</v>
      </c>
      <c r="B620" s="8" t="s">
        <v>1664</v>
      </c>
      <c r="C620" s="8" t="s">
        <v>1665</v>
      </c>
      <c r="D620" s="8" t="s">
        <v>806</v>
      </c>
      <c r="E620" s="8">
        <v>5</v>
      </c>
      <c r="F620" s="8">
        <v>0</v>
      </c>
      <c r="G620" s="8">
        <v>0</v>
      </c>
      <c r="H620" s="8">
        <v>7</v>
      </c>
      <c r="I620" s="8">
        <v>0</v>
      </c>
      <c r="J620" s="8"/>
      <c r="L620" s="1"/>
    </row>
    <row r="621" spans="1:13" x14ac:dyDescent="0.25">
      <c r="A621" s="8" t="s">
        <v>1666</v>
      </c>
      <c r="B621" s="8" t="s">
        <v>1667</v>
      </c>
      <c r="C621" s="8" t="s">
        <v>1668</v>
      </c>
      <c r="D621" s="8" t="s">
        <v>793</v>
      </c>
      <c r="E621" s="8">
        <v>5</v>
      </c>
      <c r="F621" s="8">
        <v>0</v>
      </c>
      <c r="G621" s="8">
        <v>0</v>
      </c>
      <c r="H621" s="8">
        <v>4</v>
      </c>
      <c r="I621" s="8">
        <v>0</v>
      </c>
      <c r="J621" s="8"/>
      <c r="L621" s="1"/>
    </row>
    <row r="622" spans="1:13" x14ac:dyDescent="0.25">
      <c r="A622" s="8" t="s">
        <v>1669</v>
      </c>
      <c r="B622" s="8" t="s">
        <v>1670</v>
      </c>
      <c r="C622" s="8"/>
      <c r="D622" s="8" t="s">
        <v>166</v>
      </c>
      <c r="E622" s="8">
        <v>7</v>
      </c>
      <c r="F622" s="8">
        <v>0</v>
      </c>
      <c r="G622" s="8">
        <v>0</v>
      </c>
      <c r="H622" s="8">
        <v>4</v>
      </c>
      <c r="I622" s="8">
        <v>1</v>
      </c>
      <c r="J622" s="8"/>
      <c r="L622" s="1"/>
      <c r="M622" s="1"/>
    </row>
    <row r="623" spans="1:13" x14ac:dyDescent="0.25">
      <c r="A623" s="8" t="s">
        <v>1671</v>
      </c>
      <c r="B623" s="8" t="s">
        <v>1672</v>
      </c>
      <c r="C623" s="8" t="s">
        <v>1673</v>
      </c>
      <c r="D623" s="8" t="s">
        <v>468</v>
      </c>
      <c r="E623" s="8">
        <v>5</v>
      </c>
      <c r="F623" s="8">
        <v>0</v>
      </c>
      <c r="G623" s="8">
        <v>0</v>
      </c>
      <c r="H623" s="8">
        <v>29</v>
      </c>
      <c r="I623" s="8">
        <v>0</v>
      </c>
      <c r="J623" s="8"/>
      <c r="L623" s="1"/>
    </row>
    <row r="624" spans="1:13" x14ac:dyDescent="0.25">
      <c r="A624" s="8" t="s">
        <v>1674</v>
      </c>
      <c r="B624" s="8" t="s">
        <v>1675</v>
      </c>
      <c r="C624" s="8"/>
      <c r="D624" s="8" t="s">
        <v>127</v>
      </c>
      <c r="E624" s="8">
        <v>5</v>
      </c>
      <c r="F624" s="8">
        <v>0</v>
      </c>
      <c r="G624" s="8">
        <v>0</v>
      </c>
      <c r="H624" s="8">
        <v>5</v>
      </c>
      <c r="I624" s="8">
        <v>0</v>
      </c>
      <c r="J624" s="8"/>
      <c r="L624" s="1"/>
    </row>
    <row r="625" spans="1:13" x14ac:dyDescent="0.25">
      <c r="A625" s="8" t="s">
        <v>1676</v>
      </c>
      <c r="B625" s="8" t="s">
        <v>1677</v>
      </c>
      <c r="C625" s="8" t="s">
        <v>1678</v>
      </c>
      <c r="D625" s="8" t="s">
        <v>20</v>
      </c>
      <c r="E625" s="8">
        <v>5</v>
      </c>
      <c r="F625" s="8">
        <v>0</v>
      </c>
      <c r="G625" s="8">
        <v>0</v>
      </c>
      <c r="H625" s="8">
        <v>11</v>
      </c>
      <c r="I625" s="8">
        <v>0</v>
      </c>
      <c r="J625" s="8"/>
      <c r="L625" s="1"/>
    </row>
    <row r="626" spans="1:13" x14ac:dyDescent="0.25">
      <c r="A626" s="8" t="s">
        <v>1679</v>
      </c>
      <c r="B626" s="8" t="s">
        <v>1680</v>
      </c>
      <c r="C626" s="8"/>
      <c r="D626" s="8" t="s">
        <v>12</v>
      </c>
      <c r="E626" s="8">
        <v>2</v>
      </c>
      <c r="F626" s="8">
        <v>4</v>
      </c>
      <c r="G626" s="8">
        <v>1</v>
      </c>
      <c r="H626" s="8">
        <v>11</v>
      </c>
      <c r="I626" s="8">
        <v>1</v>
      </c>
      <c r="J626" s="8"/>
      <c r="L626" s="1"/>
    </row>
    <row r="627" spans="1:13" x14ac:dyDescent="0.25">
      <c r="A627" s="8" t="s">
        <v>1681</v>
      </c>
      <c r="B627" s="8" t="s">
        <v>1682</v>
      </c>
      <c r="C627" s="8"/>
      <c r="D627" s="8" t="s">
        <v>733</v>
      </c>
      <c r="E627" s="8">
        <v>2</v>
      </c>
      <c r="F627" s="8">
        <v>2</v>
      </c>
      <c r="G627" s="8">
        <v>1</v>
      </c>
      <c r="H627" s="8">
        <v>5</v>
      </c>
      <c r="I627" s="8">
        <v>0</v>
      </c>
      <c r="J627" s="8"/>
      <c r="L627" s="1">
        <f>COUNTIFS(E2:E651,"Web",D2:D651, " Arts &amp; Humanities")</f>
        <v>0</v>
      </c>
    </row>
    <row r="628" spans="1:13" x14ac:dyDescent="0.25">
      <c r="A628" s="8" t="s">
        <v>1683</v>
      </c>
      <c r="B628" s="8" t="s">
        <v>1684</v>
      </c>
      <c r="C628" s="8"/>
      <c r="D628" s="8" t="s">
        <v>20</v>
      </c>
      <c r="E628" s="8">
        <v>5</v>
      </c>
      <c r="F628" s="8">
        <v>0</v>
      </c>
      <c r="G628" s="8">
        <v>0</v>
      </c>
      <c r="H628" s="8">
        <v>15</v>
      </c>
      <c r="I628" s="8">
        <v>0</v>
      </c>
      <c r="J628" s="8"/>
      <c r="L628" s="1"/>
    </row>
    <row r="629" spans="1:13" x14ac:dyDescent="0.25">
      <c r="A629" s="8" t="s">
        <v>1685</v>
      </c>
      <c r="B629" s="8" t="s">
        <v>1686</v>
      </c>
      <c r="C629" s="8" t="s">
        <v>1687</v>
      </c>
      <c r="D629" s="8" t="s">
        <v>321</v>
      </c>
      <c r="E629" s="8">
        <v>5</v>
      </c>
      <c r="F629" s="8">
        <v>0</v>
      </c>
      <c r="G629" s="8">
        <v>0</v>
      </c>
      <c r="H629" s="8">
        <v>30</v>
      </c>
      <c r="I629" s="8">
        <v>3</v>
      </c>
      <c r="J629" s="8"/>
      <c r="L629" s="1"/>
    </row>
    <row r="630" spans="1:13" x14ac:dyDescent="0.25">
      <c r="A630" s="8" t="s">
        <v>1688</v>
      </c>
      <c r="B630" s="8" t="s">
        <v>1689</v>
      </c>
      <c r="C630" s="8"/>
      <c r="D630" s="8" t="s">
        <v>793</v>
      </c>
      <c r="E630" s="8">
        <v>5</v>
      </c>
      <c r="F630" s="8">
        <v>0</v>
      </c>
      <c r="G630" s="8">
        <v>0</v>
      </c>
      <c r="H630" s="8">
        <v>8</v>
      </c>
      <c r="I630" s="8">
        <v>0</v>
      </c>
      <c r="J630" s="8"/>
      <c r="L630" s="1"/>
    </row>
    <row r="631" spans="1:13" x14ac:dyDescent="0.25">
      <c r="A631" s="8" t="s">
        <v>1690</v>
      </c>
      <c r="B631" s="8" t="s">
        <v>1691</v>
      </c>
      <c r="C631" s="8" t="s">
        <v>1692</v>
      </c>
      <c r="D631" s="8" t="s">
        <v>515</v>
      </c>
      <c r="E631" s="8">
        <v>6</v>
      </c>
      <c r="F631" s="8">
        <v>0</v>
      </c>
      <c r="G631" s="8">
        <v>0</v>
      </c>
      <c r="H631" s="8">
        <v>10</v>
      </c>
      <c r="I631" s="8">
        <v>0</v>
      </c>
      <c r="J631" s="8"/>
      <c r="L631" s="1"/>
    </row>
    <row r="632" spans="1:13" x14ac:dyDescent="0.25">
      <c r="A632" s="8" t="s">
        <v>1693</v>
      </c>
      <c r="B632" s="8" t="s">
        <v>1694</v>
      </c>
      <c r="C632" s="8" t="s">
        <v>1695</v>
      </c>
      <c r="D632" s="8" t="s">
        <v>667</v>
      </c>
      <c r="E632" s="8">
        <v>7</v>
      </c>
      <c r="F632" s="8">
        <v>0</v>
      </c>
      <c r="G632" s="8">
        <v>0</v>
      </c>
      <c r="H632" s="8">
        <v>7</v>
      </c>
      <c r="I632" s="8">
        <v>0</v>
      </c>
      <c r="J632" s="8"/>
      <c r="L632" s="1"/>
    </row>
    <row r="633" spans="1:13" x14ac:dyDescent="0.25">
      <c r="A633" s="8" t="s">
        <v>1696</v>
      </c>
      <c r="B633" s="8" t="s">
        <v>1697</v>
      </c>
      <c r="C633" s="8" t="s">
        <v>1698</v>
      </c>
      <c r="D633" s="8" t="s">
        <v>515</v>
      </c>
      <c r="E633" s="8">
        <v>2</v>
      </c>
      <c r="F633" s="8">
        <v>3</v>
      </c>
      <c r="G633" s="8">
        <v>3</v>
      </c>
      <c r="H633" s="8">
        <v>6</v>
      </c>
      <c r="I633" s="8">
        <v>1</v>
      </c>
      <c r="J633" s="8"/>
      <c r="L633" s="1"/>
    </row>
    <row r="634" spans="1:13" x14ac:dyDescent="0.25">
      <c r="A634" s="8" t="s">
        <v>1699</v>
      </c>
      <c r="B634" s="8" t="s">
        <v>1700</v>
      </c>
      <c r="C634" s="8" t="s">
        <v>1701</v>
      </c>
      <c r="D634" s="8" t="s">
        <v>468</v>
      </c>
      <c r="E634" s="8">
        <v>5</v>
      </c>
      <c r="F634" s="8">
        <v>0</v>
      </c>
      <c r="G634" s="8">
        <v>0</v>
      </c>
      <c r="H634" s="8">
        <v>6</v>
      </c>
      <c r="I634" s="8">
        <v>0</v>
      </c>
      <c r="J634" s="8"/>
      <c r="L634" s="1"/>
    </row>
    <row r="635" spans="1:13" x14ac:dyDescent="0.25">
      <c r="A635" s="8" t="s">
        <v>1702</v>
      </c>
      <c r="B635" s="8" t="s">
        <v>1703</v>
      </c>
      <c r="C635" s="8" t="s">
        <v>1704</v>
      </c>
      <c r="D635" s="8" t="s">
        <v>874</v>
      </c>
      <c r="E635" s="8">
        <v>5</v>
      </c>
      <c r="F635" s="8">
        <v>0</v>
      </c>
      <c r="G635" s="8">
        <v>0</v>
      </c>
      <c r="H635" s="8">
        <v>15</v>
      </c>
      <c r="I635" s="8">
        <v>2</v>
      </c>
      <c r="J635" s="8"/>
      <c r="L635" s="1"/>
    </row>
    <row r="636" spans="1:13" x14ac:dyDescent="0.25">
      <c r="A636" s="8" t="s">
        <v>1705</v>
      </c>
      <c r="B636" s="8" t="s">
        <v>1706</v>
      </c>
      <c r="C636" s="8" t="s">
        <v>1707</v>
      </c>
      <c r="D636" s="8" t="s">
        <v>619</v>
      </c>
      <c r="E636" s="8">
        <v>1</v>
      </c>
      <c r="F636" s="8">
        <v>0</v>
      </c>
      <c r="G636" s="8">
        <v>1</v>
      </c>
      <c r="H636" s="8">
        <v>10</v>
      </c>
      <c r="I636" s="8">
        <v>0</v>
      </c>
      <c r="J636" s="8"/>
      <c r="L636" s="1"/>
    </row>
    <row r="637" spans="1:13" x14ac:dyDescent="0.25">
      <c r="A637" s="8" t="s">
        <v>1708</v>
      </c>
      <c r="B637" s="8" t="s">
        <v>1709</v>
      </c>
      <c r="C637" s="8" t="s">
        <v>1710</v>
      </c>
      <c r="D637" s="8" t="s">
        <v>728</v>
      </c>
      <c r="E637" s="8">
        <v>7</v>
      </c>
      <c r="F637" s="8">
        <v>0</v>
      </c>
      <c r="G637" s="8">
        <v>0</v>
      </c>
      <c r="H637" s="8">
        <v>5</v>
      </c>
      <c r="I637" s="8">
        <v>0</v>
      </c>
      <c r="J637" s="8"/>
      <c r="L637" s="1"/>
      <c r="M637" s="1"/>
    </row>
    <row r="638" spans="1:13" x14ac:dyDescent="0.25">
      <c r="A638" s="8" t="s">
        <v>1711</v>
      </c>
      <c r="B638" s="8" t="s">
        <v>1712</v>
      </c>
      <c r="C638" s="8" t="s">
        <v>1713</v>
      </c>
      <c r="D638" s="8" t="s">
        <v>874</v>
      </c>
      <c r="E638" s="8">
        <v>7</v>
      </c>
      <c r="F638" s="8">
        <v>0</v>
      </c>
      <c r="G638" s="8">
        <v>0</v>
      </c>
      <c r="H638" s="8">
        <v>5</v>
      </c>
      <c r="I638" s="8">
        <v>0</v>
      </c>
      <c r="J638" s="8"/>
      <c r="L638" s="1"/>
    </row>
    <row r="639" spans="1:13" x14ac:dyDescent="0.25">
      <c r="A639" s="8" t="s">
        <v>1714</v>
      </c>
      <c r="B639" s="8" t="s">
        <v>1715</v>
      </c>
      <c r="C639" s="8"/>
      <c r="D639" s="8" t="s">
        <v>789</v>
      </c>
      <c r="E639" s="8">
        <v>5</v>
      </c>
      <c r="F639" s="8">
        <v>0</v>
      </c>
      <c r="G639" s="8">
        <v>0</v>
      </c>
      <c r="H639" s="8">
        <v>12</v>
      </c>
      <c r="I639" s="8">
        <v>0</v>
      </c>
      <c r="J639" s="8"/>
      <c r="L639" s="1"/>
    </row>
    <row r="640" spans="1:13" x14ac:dyDescent="0.25">
      <c r="A640" s="8" t="s">
        <v>1716</v>
      </c>
      <c r="B640" s="8" t="s">
        <v>1717</v>
      </c>
      <c r="C640" s="8" t="s">
        <v>1718</v>
      </c>
      <c r="D640" s="8" t="s">
        <v>733</v>
      </c>
      <c r="E640" s="8">
        <v>7</v>
      </c>
      <c r="F640" s="8">
        <v>0</v>
      </c>
      <c r="G640" s="8">
        <v>0</v>
      </c>
      <c r="H640" s="8">
        <v>10</v>
      </c>
      <c r="I640" s="8">
        <v>1</v>
      </c>
      <c r="J640" s="8"/>
      <c r="L640" s="1"/>
      <c r="M640" s="1"/>
    </row>
    <row r="641" spans="1:13" x14ac:dyDescent="0.25">
      <c r="A641" s="8" t="s">
        <v>1719</v>
      </c>
      <c r="B641" s="8" t="s">
        <v>1720</v>
      </c>
      <c r="C641" s="8" t="s">
        <v>1721</v>
      </c>
      <c r="D641" s="8" t="s">
        <v>966</v>
      </c>
      <c r="E641" s="8">
        <v>5</v>
      </c>
      <c r="F641" s="8">
        <v>0</v>
      </c>
      <c r="G641" s="8">
        <v>0</v>
      </c>
      <c r="H641" s="8">
        <v>13</v>
      </c>
      <c r="I641" s="8">
        <v>1</v>
      </c>
      <c r="J641" s="8"/>
      <c r="L641" s="1"/>
    </row>
    <row r="642" spans="1:13" x14ac:dyDescent="0.25">
      <c r="A642" s="8" t="s">
        <v>1722</v>
      </c>
      <c r="B642" s="8" t="s">
        <v>1723</v>
      </c>
      <c r="C642" s="8" t="s">
        <v>1724</v>
      </c>
      <c r="D642" s="8" t="s">
        <v>321</v>
      </c>
      <c r="E642" s="8">
        <v>6</v>
      </c>
      <c r="F642" s="8">
        <v>0</v>
      </c>
      <c r="G642" s="8">
        <v>0</v>
      </c>
      <c r="H642" s="8">
        <v>9</v>
      </c>
      <c r="I642" s="8">
        <v>1</v>
      </c>
      <c r="J642" s="8"/>
      <c r="M642" s="1"/>
    </row>
    <row r="643" spans="1:13" x14ac:dyDescent="0.25">
      <c r="A643" s="8" t="s">
        <v>1725</v>
      </c>
      <c r="B643" s="8" t="s">
        <v>1726</v>
      </c>
      <c r="C643" s="8" t="s">
        <v>1727</v>
      </c>
      <c r="D643" s="8" t="s">
        <v>515</v>
      </c>
      <c r="E643" s="8">
        <v>2</v>
      </c>
      <c r="F643" s="8">
        <v>5</v>
      </c>
      <c r="G643" s="8">
        <v>3</v>
      </c>
      <c r="H643" s="8">
        <v>6</v>
      </c>
      <c r="I643" s="8">
        <v>0</v>
      </c>
      <c r="J643" s="8"/>
      <c r="L643" s="1"/>
    </row>
    <row r="644" spans="1:13" x14ac:dyDescent="0.25">
      <c r="A644" s="8" t="s">
        <v>1728</v>
      </c>
      <c r="B644" s="8" t="s">
        <v>1729</v>
      </c>
      <c r="C644" s="8" t="s">
        <v>1730</v>
      </c>
      <c r="D644" s="8" t="s">
        <v>433</v>
      </c>
      <c r="E644" s="8">
        <v>2</v>
      </c>
      <c r="F644" s="8">
        <v>5</v>
      </c>
      <c r="G644" s="8">
        <v>6</v>
      </c>
      <c r="H644" s="8">
        <v>10</v>
      </c>
      <c r="I644" s="8">
        <v>0</v>
      </c>
      <c r="J644" s="8"/>
      <c r="L644" s="1"/>
      <c r="M644" s="1"/>
    </row>
    <row r="645" spans="1:13" x14ac:dyDescent="0.25">
      <c r="A645" s="8" t="s">
        <v>1731</v>
      </c>
      <c r="B645" s="8" t="s">
        <v>1732</v>
      </c>
      <c r="C645" s="8"/>
      <c r="D645" s="8" t="s">
        <v>321</v>
      </c>
      <c r="E645" s="8">
        <v>2</v>
      </c>
      <c r="F645" s="8">
        <v>4</v>
      </c>
      <c r="G645" s="8">
        <v>1</v>
      </c>
      <c r="H645" s="8">
        <v>4</v>
      </c>
      <c r="I645" s="8">
        <v>0</v>
      </c>
      <c r="J645" s="8"/>
      <c r="L645" s="1"/>
      <c r="M645" s="1"/>
    </row>
    <row r="646" spans="1:13" x14ac:dyDescent="0.25">
      <c r="A646" s="8" t="s">
        <v>1733</v>
      </c>
      <c r="B646" s="8" t="s">
        <v>1734</v>
      </c>
      <c r="C646" s="8"/>
      <c r="D646" s="8" t="s">
        <v>956</v>
      </c>
      <c r="E646" s="8">
        <v>5</v>
      </c>
      <c r="F646" s="8">
        <v>0</v>
      </c>
      <c r="G646" s="8">
        <v>0</v>
      </c>
      <c r="H646" s="8">
        <v>6</v>
      </c>
      <c r="I646" s="8">
        <v>0</v>
      </c>
      <c r="J646" s="8"/>
      <c r="L646" s="1"/>
    </row>
    <row r="647" spans="1:13" x14ac:dyDescent="0.25">
      <c r="A647" s="8" t="s">
        <v>1735</v>
      </c>
      <c r="B647" s="8" t="s">
        <v>1736</v>
      </c>
      <c r="C647" s="8" t="s">
        <v>1737</v>
      </c>
      <c r="D647" s="8" t="s">
        <v>515</v>
      </c>
      <c r="E647" s="8">
        <v>5</v>
      </c>
      <c r="F647" s="8">
        <v>0</v>
      </c>
      <c r="G647" s="8">
        <v>0</v>
      </c>
      <c r="H647" s="8">
        <v>9</v>
      </c>
      <c r="I647" s="8">
        <v>1</v>
      </c>
      <c r="J647" s="8"/>
      <c r="L647" s="1"/>
    </row>
    <row r="648" spans="1:13" x14ac:dyDescent="0.25">
      <c r="A648" s="8" t="s">
        <v>1738</v>
      </c>
      <c r="B648" s="8" t="s">
        <v>1739</v>
      </c>
      <c r="C648" s="8" t="s">
        <v>1740</v>
      </c>
      <c r="D648" s="8" t="s">
        <v>515</v>
      </c>
      <c r="E648" s="8">
        <v>6</v>
      </c>
      <c r="F648" s="8">
        <v>0</v>
      </c>
      <c r="G648" s="8">
        <v>0</v>
      </c>
      <c r="H648" s="8">
        <v>11</v>
      </c>
      <c r="I648" s="8">
        <v>0</v>
      </c>
      <c r="J648" s="8"/>
      <c r="L648" s="1"/>
    </row>
    <row r="649" spans="1:13" x14ac:dyDescent="0.25">
      <c r="A649" s="8" t="s">
        <v>1741</v>
      </c>
      <c r="B649" s="8" t="s">
        <v>1742</v>
      </c>
      <c r="C649" s="8"/>
      <c r="D649" s="8" t="s">
        <v>619</v>
      </c>
      <c r="E649" s="8">
        <v>2</v>
      </c>
      <c r="F649" s="8">
        <v>5</v>
      </c>
      <c r="G649" s="8">
        <v>4</v>
      </c>
      <c r="H649" s="8">
        <v>6</v>
      </c>
      <c r="I649" s="8">
        <v>0</v>
      </c>
      <c r="J649" s="8"/>
      <c r="L649" s="1"/>
    </row>
    <row r="650" spans="1:13" x14ac:dyDescent="0.25">
      <c r="A650" s="8" t="s">
        <v>1743</v>
      </c>
      <c r="B650" s="8" t="s">
        <v>1744</v>
      </c>
      <c r="C650" s="8"/>
      <c r="D650" s="8" t="s">
        <v>72</v>
      </c>
      <c r="E650" s="8">
        <v>6</v>
      </c>
      <c r="F650" s="8">
        <v>0</v>
      </c>
      <c r="G650" s="8">
        <v>0</v>
      </c>
      <c r="H650" s="8">
        <v>13</v>
      </c>
      <c r="I650" s="8">
        <v>0</v>
      </c>
      <c r="J650" s="8"/>
      <c r="L650" s="1"/>
    </row>
    <row r="651" spans="1:13" x14ac:dyDescent="0.25">
      <c r="A651" s="8" t="s">
        <v>1745</v>
      </c>
      <c r="B651" s="8" t="s">
        <v>1746</v>
      </c>
      <c r="C651" s="8" t="s">
        <v>1747</v>
      </c>
      <c r="D651" s="8" t="s">
        <v>667</v>
      </c>
      <c r="E651" s="8">
        <v>5</v>
      </c>
      <c r="F651" s="8">
        <v>0</v>
      </c>
      <c r="G651" s="8">
        <v>0</v>
      </c>
      <c r="H651" s="8">
        <v>16</v>
      </c>
      <c r="I651" s="8">
        <v>1</v>
      </c>
      <c r="J651" s="8"/>
      <c r="L651" s="1"/>
    </row>
    <row r="652" spans="1:13" x14ac:dyDescent="0.25">
      <c r="L652" s="1"/>
    </row>
    <row r="653" spans="1:13" x14ac:dyDescent="0.25">
      <c r="L653" s="1"/>
    </row>
    <row r="654" spans="1:13" x14ac:dyDescent="0.25">
      <c r="L654" s="1"/>
    </row>
    <row r="655" spans="1:13" x14ac:dyDescent="0.25">
      <c r="L655" s="1"/>
    </row>
    <row r="656" spans="1:13" x14ac:dyDescent="0.25">
      <c r="L656" s="1"/>
    </row>
    <row r="657" spans="12:12" x14ac:dyDescent="0.25">
      <c r="L657" s="1"/>
    </row>
    <row r="658" spans="12:12" x14ac:dyDescent="0.25">
      <c r="L65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4"/>
  <sheetViews>
    <sheetView workbookViewId="0">
      <selection activeCell="C7" sqref="C7"/>
    </sheetView>
  </sheetViews>
  <sheetFormatPr baseColWidth="10" defaultRowHeight="15" x14ac:dyDescent="0.25"/>
  <cols>
    <col min="2" max="2" width="17.625" bestFit="1" customWidth="1"/>
    <col min="3" max="3" width="14.75" bestFit="1" customWidth="1"/>
    <col min="4" max="4" width="13.625" customWidth="1"/>
  </cols>
  <sheetData>
    <row r="3" spans="1:7" x14ac:dyDescent="0.25">
      <c r="B3" s="7" t="s">
        <v>1776</v>
      </c>
      <c r="C3" s="7" t="s">
        <v>1773</v>
      </c>
      <c r="D3" s="7" t="s">
        <v>1755</v>
      </c>
    </row>
    <row r="4" spans="1:7" x14ac:dyDescent="0.25">
      <c r="B4" s="2" t="s">
        <v>47</v>
      </c>
      <c r="C4" s="2">
        <v>207</v>
      </c>
      <c r="D4" s="2">
        <v>0.31846153799999999</v>
      </c>
    </row>
    <row r="5" spans="1:7" x14ac:dyDescent="0.25">
      <c r="B5" s="2" t="s">
        <v>1751</v>
      </c>
      <c r="C5" s="2">
        <v>14</v>
      </c>
      <c r="D5" s="2">
        <v>2.1538462000000001E-2</v>
      </c>
    </row>
    <row r="6" spans="1:7" x14ac:dyDescent="0.25">
      <c r="B6" s="2" t="s">
        <v>21</v>
      </c>
      <c r="C6" s="2">
        <v>134</v>
      </c>
      <c r="D6" s="2">
        <v>0.206153846</v>
      </c>
      <c r="E6" s="55" t="s">
        <v>1753</v>
      </c>
      <c r="F6" s="55"/>
      <c r="G6" s="55"/>
    </row>
    <row r="7" spans="1:7" x14ac:dyDescent="0.25">
      <c r="B7" s="2" t="s">
        <v>1749</v>
      </c>
      <c r="C7" s="2">
        <v>40</v>
      </c>
      <c r="D7" s="2">
        <v>6.1538462000000002E-2</v>
      </c>
      <c r="E7" s="55"/>
      <c r="F7" s="55"/>
      <c r="G7" s="55"/>
    </row>
    <row r="8" spans="1:7" x14ac:dyDescent="0.25">
      <c r="B8" s="2" t="s">
        <v>1750</v>
      </c>
      <c r="C8" s="2">
        <v>52</v>
      </c>
      <c r="D8" s="2">
        <v>0.08</v>
      </c>
    </row>
    <row r="9" spans="1:7" x14ac:dyDescent="0.25">
      <c r="B9" s="2" t="s">
        <v>17</v>
      </c>
      <c r="C9" s="2">
        <v>130</v>
      </c>
      <c r="D9" s="2">
        <v>0.2</v>
      </c>
    </row>
    <row r="10" spans="1:7" x14ac:dyDescent="0.25">
      <c r="B10" s="13" t="s">
        <v>1774</v>
      </c>
      <c r="C10" s="13">
        <v>170</v>
      </c>
      <c r="D10" s="14">
        <v>0.26153846200000003</v>
      </c>
    </row>
    <row r="11" spans="1:7" x14ac:dyDescent="0.25">
      <c r="B11" s="13" t="s">
        <v>1775</v>
      </c>
      <c r="C11" s="13">
        <v>182</v>
      </c>
      <c r="D11" s="14">
        <v>0.28000000000000003</v>
      </c>
    </row>
    <row r="12" spans="1:7" x14ac:dyDescent="0.25">
      <c r="B12" s="2" t="s">
        <v>273</v>
      </c>
      <c r="C12" s="2">
        <v>13</v>
      </c>
      <c r="D12" s="2">
        <v>0.02</v>
      </c>
    </row>
    <row r="13" spans="1:7" x14ac:dyDescent="0.25">
      <c r="B13" s="2" t="s">
        <v>84</v>
      </c>
      <c r="C13" s="2">
        <v>60</v>
      </c>
      <c r="D13" s="2">
        <v>9.2307691999999997E-2</v>
      </c>
    </row>
    <row r="15" spans="1:7" x14ac:dyDescent="0.25">
      <c r="A15" s="2" t="s">
        <v>1752</v>
      </c>
      <c r="B15" s="2"/>
      <c r="C15" s="3">
        <v>650</v>
      </c>
    </row>
    <row r="21" spans="2:3" x14ac:dyDescent="0.25">
      <c r="B21" s="2" t="s">
        <v>1749</v>
      </c>
      <c r="C21" s="2">
        <v>40</v>
      </c>
    </row>
    <row r="22" spans="2:3" x14ac:dyDescent="0.25">
      <c r="B22" s="2" t="s">
        <v>1750</v>
      </c>
      <c r="C22" s="2">
        <v>52</v>
      </c>
    </row>
    <row r="24" spans="2:3" x14ac:dyDescent="0.25">
      <c r="B24">
        <v>40</v>
      </c>
      <c r="C24">
        <v>52</v>
      </c>
    </row>
  </sheetData>
  <mergeCells count="1">
    <mergeCell ref="E6: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abSelected="1" topLeftCell="A40" zoomScale="70" zoomScaleNormal="70" workbookViewId="0">
      <selection activeCell="P70" sqref="P70"/>
    </sheetView>
  </sheetViews>
  <sheetFormatPr baseColWidth="10" defaultRowHeight="15" x14ac:dyDescent="0.25"/>
  <cols>
    <col min="1" max="1" width="18.25" bestFit="1" customWidth="1"/>
    <col min="7" max="7" width="22.125" bestFit="1" customWidth="1"/>
    <col min="8" max="8" width="22" bestFit="1" customWidth="1"/>
    <col min="9" max="10" width="17.375" bestFit="1" customWidth="1"/>
    <col min="11" max="11" width="13.875" bestFit="1" customWidth="1"/>
    <col min="12" max="13" width="18.625" bestFit="1" customWidth="1"/>
    <col min="14" max="14" width="15.875" bestFit="1" customWidth="1"/>
  </cols>
  <sheetData>
    <row r="1" spans="1:18" x14ac:dyDescent="0.25">
      <c r="A1" s="3" t="s">
        <v>4</v>
      </c>
      <c r="B1" s="7" t="s">
        <v>1754</v>
      </c>
      <c r="C1" s="7" t="s">
        <v>1755</v>
      </c>
      <c r="D1" s="7" t="s">
        <v>8</v>
      </c>
      <c r="E1" s="7" t="s">
        <v>1756</v>
      </c>
    </row>
    <row r="2" spans="1:18" x14ac:dyDescent="0.25">
      <c r="A2" s="6" t="s">
        <v>1757</v>
      </c>
      <c r="B2" s="4">
        <v>207</v>
      </c>
      <c r="C2" s="4">
        <f>B2/$B$14</f>
        <v>0.31846153846153846</v>
      </c>
      <c r="D2" s="4">
        <v>0</v>
      </c>
      <c r="E2" s="4">
        <v>0</v>
      </c>
    </row>
    <row r="3" spans="1:18" x14ac:dyDescent="0.25">
      <c r="A3" s="6" t="s">
        <v>1758</v>
      </c>
      <c r="B3" s="4">
        <v>14</v>
      </c>
      <c r="C3" s="4">
        <f t="shared" ref="C3:C8" si="0">B3/$B$14</f>
        <v>2.1538461538461538E-2</v>
      </c>
      <c r="D3" s="4">
        <v>0</v>
      </c>
      <c r="E3" s="4">
        <v>0</v>
      </c>
      <c r="H3" s="3" t="s">
        <v>1781</v>
      </c>
      <c r="I3" s="2">
        <f>-1*(C2*LOG(C2,2)+C3*LOG(C3,2)+C4*LOG(C4,2)+C5*LOG(C5,2)+C6*LOG(C6,2)+C7*LOG(C7,2)+C8*LOG(C8,2))</f>
        <v>2.565085925861402</v>
      </c>
    </row>
    <row r="4" spans="1:18" x14ac:dyDescent="0.25">
      <c r="A4" s="6" t="s">
        <v>1759</v>
      </c>
      <c r="B4" s="4">
        <v>134</v>
      </c>
      <c r="C4" s="4">
        <f t="shared" si="0"/>
        <v>0.20615384615384616</v>
      </c>
      <c r="D4" s="4">
        <v>0</v>
      </c>
      <c r="E4" s="4">
        <v>0</v>
      </c>
    </row>
    <row r="5" spans="1:18" x14ac:dyDescent="0.25">
      <c r="A5" s="6" t="s">
        <v>1760</v>
      </c>
      <c r="B5" s="4">
        <f>40+130</f>
        <v>170</v>
      </c>
      <c r="C5" s="4">
        <f t="shared" si="0"/>
        <v>0.26153846153846155</v>
      </c>
      <c r="D5" s="4">
        <v>0</v>
      </c>
      <c r="E5" s="4">
        <v>0</v>
      </c>
    </row>
    <row r="6" spans="1:18" x14ac:dyDescent="0.25">
      <c r="A6" s="6" t="s">
        <v>1761</v>
      </c>
      <c r="B6" s="4">
        <f>52+130</f>
        <v>182</v>
      </c>
      <c r="C6" s="4">
        <f t="shared" si="0"/>
        <v>0.28000000000000003</v>
      </c>
      <c r="D6" s="4">
        <v>0</v>
      </c>
      <c r="E6" s="4">
        <v>0</v>
      </c>
    </row>
    <row r="7" spans="1:18" x14ac:dyDescent="0.25">
      <c r="A7" s="6" t="s">
        <v>1771</v>
      </c>
      <c r="B7" s="4">
        <v>13</v>
      </c>
      <c r="C7" s="4">
        <f t="shared" si="0"/>
        <v>0.02</v>
      </c>
      <c r="D7" s="4">
        <v>0</v>
      </c>
      <c r="E7" s="4">
        <v>0</v>
      </c>
    </row>
    <row r="8" spans="1:18" x14ac:dyDescent="0.25">
      <c r="A8" s="6" t="s">
        <v>1763</v>
      </c>
      <c r="B8" s="4">
        <v>60</v>
      </c>
      <c r="C8" s="4">
        <f t="shared" si="0"/>
        <v>9.2307692307692313E-2</v>
      </c>
      <c r="D8" s="4">
        <v>0</v>
      </c>
      <c r="E8" s="4">
        <v>0</v>
      </c>
    </row>
    <row r="9" spans="1:18" x14ac:dyDescent="0.25">
      <c r="A9" s="7" t="s">
        <v>1765</v>
      </c>
      <c r="B9" s="7">
        <f>SUM(B2:B8)</f>
        <v>780</v>
      </c>
      <c r="C9" s="7">
        <f>SUM(C2:C8)</f>
        <v>1.2000000000000002</v>
      </c>
      <c r="D9" s="7">
        <f>SUM(D2:D8)</f>
        <v>0</v>
      </c>
      <c r="E9" s="7">
        <v>0</v>
      </c>
    </row>
    <row r="12" spans="1:18" x14ac:dyDescent="0.25">
      <c r="F12" t="s">
        <v>1772</v>
      </c>
      <c r="H12" s="3" t="s">
        <v>1782</v>
      </c>
      <c r="I12" s="28" t="s">
        <v>1757</v>
      </c>
      <c r="J12" s="6" t="s">
        <v>1758</v>
      </c>
      <c r="K12" s="6" t="s">
        <v>1759</v>
      </c>
      <c r="L12" s="6" t="s">
        <v>1760</v>
      </c>
      <c r="M12" s="6" t="s">
        <v>1761</v>
      </c>
      <c r="N12" s="6" t="s">
        <v>1771</v>
      </c>
      <c r="O12" s="6" t="s">
        <v>1763</v>
      </c>
      <c r="P12" t="s">
        <v>1770</v>
      </c>
      <c r="Q12" t="s">
        <v>1755</v>
      </c>
      <c r="R12" t="s">
        <v>1768</v>
      </c>
    </row>
    <row r="13" spans="1:18" x14ac:dyDescent="0.25">
      <c r="B13" s="57" t="s">
        <v>1764</v>
      </c>
      <c r="C13" s="58"/>
      <c r="D13" s="58"/>
      <c r="F13">
        <v>36</v>
      </c>
      <c r="G13">
        <f>SUM(I13:O13)</f>
        <v>63</v>
      </c>
      <c r="H13" s="2" t="s">
        <v>12</v>
      </c>
      <c r="I13">
        <v>14</v>
      </c>
      <c r="J13">
        <v>1</v>
      </c>
      <c r="K13">
        <v>11</v>
      </c>
      <c r="L13">
        <v>19</v>
      </c>
      <c r="M13">
        <v>9</v>
      </c>
      <c r="N13">
        <v>1</v>
      </c>
      <c r="O13">
        <v>8</v>
      </c>
      <c r="P13">
        <v>99</v>
      </c>
      <c r="Q13">
        <f>(P13/$I$41)</f>
        <v>7.6153846153846155E-2</v>
      </c>
      <c r="R13">
        <f t="shared" ref="R13:R38" si="1">-1*(Q13*LOG(Q13,2))</f>
        <v>0.28290691499675735</v>
      </c>
    </row>
    <row r="14" spans="1:18" x14ac:dyDescent="0.25">
      <c r="A14" s="5" t="s">
        <v>1766</v>
      </c>
      <c r="B14" s="2">
        <v>650</v>
      </c>
      <c r="G14">
        <f t="shared" ref="G14:G38" si="2">SUM(I14:O14)</f>
        <v>22</v>
      </c>
      <c r="H14" s="9" t="s">
        <v>20</v>
      </c>
      <c r="I14">
        <v>22</v>
      </c>
      <c r="P14">
        <v>73</v>
      </c>
      <c r="Q14">
        <f t="shared" ref="Q14:Q38" si="3">(P14/$I$41)</f>
        <v>5.6153846153846151E-2</v>
      </c>
      <c r="R14">
        <f t="shared" si="1"/>
        <v>0.233289544984318</v>
      </c>
    </row>
    <row r="15" spans="1:18" x14ac:dyDescent="0.25">
      <c r="G15">
        <f t="shared" si="2"/>
        <v>12</v>
      </c>
      <c r="H15" s="9" t="s">
        <v>72</v>
      </c>
      <c r="I15">
        <v>12</v>
      </c>
      <c r="P15">
        <v>47</v>
      </c>
      <c r="Q15">
        <f t="shared" si="3"/>
        <v>3.6153846153846154E-2</v>
      </c>
      <c r="R15">
        <f t="shared" si="1"/>
        <v>0.17316633203322651</v>
      </c>
    </row>
    <row r="16" spans="1:18" x14ac:dyDescent="0.25">
      <c r="F16">
        <v>5</v>
      </c>
      <c r="G16">
        <f t="shared" si="2"/>
        <v>14</v>
      </c>
      <c r="H16" s="9" t="s">
        <v>127</v>
      </c>
      <c r="I16">
        <v>12</v>
      </c>
      <c r="M16">
        <v>2</v>
      </c>
      <c r="P16">
        <v>30</v>
      </c>
      <c r="Q16">
        <f t="shared" si="3"/>
        <v>2.3076923076923078E-2</v>
      </c>
      <c r="R16">
        <f t="shared" si="1"/>
        <v>0.12547858413016844</v>
      </c>
    </row>
    <row r="17" spans="1:18" x14ac:dyDescent="0.25">
      <c r="A17" s="59" t="s">
        <v>1767</v>
      </c>
      <c r="B17" s="60"/>
      <c r="C17" s="60"/>
      <c r="D17" s="61"/>
      <c r="G17">
        <f t="shared" si="2"/>
        <v>5</v>
      </c>
      <c r="H17" s="9" t="s">
        <v>166</v>
      </c>
      <c r="I17">
        <v>5</v>
      </c>
      <c r="P17">
        <v>41</v>
      </c>
      <c r="Q17">
        <f t="shared" si="3"/>
        <v>3.1538461538461536E-2</v>
      </c>
      <c r="R17">
        <f t="shared" si="1"/>
        <v>0.15727423079631314</v>
      </c>
    </row>
    <row r="18" spans="1:18" x14ac:dyDescent="0.25">
      <c r="A18" s="3" t="s">
        <v>4</v>
      </c>
      <c r="B18" s="7" t="s">
        <v>1754</v>
      </c>
      <c r="C18" s="7" t="s">
        <v>1755</v>
      </c>
      <c r="D18" s="7" t="s">
        <v>1768</v>
      </c>
      <c r="G18">
        <f t="shared" si="2"/>
        <v>4</v>
      </c>
      <c r="H18" s="9" t="s">
        <v>267</v>
      </c>
      <c r="I18">
        <v>4</v>
      </c>
      <c r="P18">
        <v>13</v>
      </c>
      <c r="Q18">
        <f t="shared" si="3"/>
        <v>0.01</v>
      </c>
      <c r="R18">
        <f t="shared" si="1"/>
        <v>6.6438561897747245E-2</v>
      </c>
    </row>
    <row r="19" spans="1:18" x14ac:dyDescent="0.25">
      <c r="A19" s="6" t="s">
        <v>1757</v>
      </c>
      <c r="B19" s="4">
        <v>207</v>
      </c>
      <c r="C19" s="4">
        <f>B19/$B$14</f>
        <v>0.31846153846153846</v>
      </c>
      <c r="D19" s="2"/>
      <c r="G19">
        <f t="shared" si="2"/>
        <v>7</v>
      </c>
      <c r="H19" s="9" t="s">
        <v>312</v>
      </c>
      <c r="I19">
        <v>7</v>
      </c>
      <c r="P19">
        <v>31</v>
      </c>
      <c r="Q19">
        <f t="shared" si="3"/>
        <v>2.3846153846153847E-2</v>
      </c>
      <c r="R19">
        <f t="shared" si="1"/>
        <v>0.12853314424876708</v>
      </c>
    </row>
    <row r="20" spans="1:18" x14ac:dyDescent="0.25">
      <c r="A20" s="6" t="s">
        <v>1758</v>
      </c>
      <c r="B20" s="4">
        <v>14</v>
      </c>
      <c r="C20" s="4">
        <f t="shared" ref="C20:C25" si="4">B20/$B$14</f>
        <v>2.1538461538461538E-2</v>
      </c>
      <c r="D20" s="2"/>
      <c r="G20">
        <f t="shared" si="2"/>
        <v>11</v>
      </c>
      <c r="H20" s="9" t="s">
        <v>321</v>
      </c>
      <c r="I20">
        <v>11</v>
      </c>
      <c r="P20">
        <v>20</v>
      </c>
      <c r="Q20">
        <f t="shared" si="3"/>
        <v>1.5384615384615385E-2</v>
      </c>
      <c r="R20">
        <f t="shared" si="1"/>
        <v>9.2651812508130066E-2</v>
      </c>
    </row>
    <row r="21" spans="1:18" x14ac:dyDescent="0.25">
      <c r="A21" s="6" t="s">
        <v>1759</v>
      </c>
      <c r="B21" s="4">
        <v>134</v>
      </c>
      <c r="C21" s="4">
        <f t="shared" si="4"/>
        <v>0.20615384615384616</v>
      </c>
      <c r="D21" s="2"/>
      <c r="F21">
        <v>3</v>
      </c>
      <c r="G21">
        <f t="shared" si="2"/>
        <v>6</v>
      </c>
      <c r="H21" s="9" t="s">
        <v>468</v>
      </c>
      <c r="I21">
        <v>6</v>
      </c>
      <c r="P21">
        <v>12</v>
      </c>
      <c r="Q21">
        <f t="shared" si="3"/>
        <v>9.2307692307692316E-3</v>
      </c>
      <c r="R21">
        <f t="shared" si="1"/>
        <v>6.2393846835643023E-2</v>
      </c>
    </row>
    <row r="22" spans="1:18" x14ac:dyDescent="0.25">
      <c r="A22" s="6" t="s">
        <v>1760</v>
      </c>
      <c r="B22" s="4">
        <f>40+130</f>
        <v>170</v>
      </c>
      <c r="C22" s="4">
        <f t="shared" si="4"/>
        <v>0.26153846153846155</v>
      </c>
      <c r="D22" s="2"/>
      <c r="G22">
        <f t="shared" si="2"/>
        <v>4</v>
      </c>
      <c r="H22" s="9" t="s">
        <v>532</v>
      </c>
      <c r="I22">
        <v>4</v>
      </c>
      <c r="P22">
        <v>14</v>
      </c>
      <c r="Q22">
        <f t="shared" si="3"/>
        <v>1.0769230769230769E-2</v>
      </c>
      <c r="R22">
        <f t="shared" si="1"/>
        <v>7.0397826001549979E-2</v>
      </c>
    </row>
    <row r="23" spans="1:18" x14ac:dyDescent="0.25">
      <c r="A23" s="6" t="s">
        <v>1761</v>
      </c>
      <c r="B23" s="4">
        <f>52+130</f>
        <v>182</v>
      </c>
      <c r="C23" s="4">
        <f t="shared" si="4"/>
        <v>0.28000000000000003</v>
      </c>
      <c r="D23" s="2"/>
      <c r="G23">
        <f t="shared" si="2"/>
        <v>3</v>
      </c>
      <c r="H23" s="9" t="s">
        <v>433</v>
      </c>
      <c r="I23">
        <v>3</v>
      </c>
      <c r="P23">
        <v>16</v>
      </c>
      <c r="Q23">
        <f t="shared" si="3"/>
        <v>1.2307692307692308E-2</v>
      </c>
      <c r="R23">
        <f t="shared" si="1"/>
        <v>7.8083641943579279E-2</v>
      </c>
    </row>
    <row r="24" spans="1:18" x14ac:dyDescent="0.25">
      <c r="A24" s="6" t="s">
        <v>1762</v>
      </c>
      <c r="B24" s="4">
        <v>13</v>
      </c>
      <c r="C24" s="4">
        <f t="shared" si="4"/>
        <v>0.02</v>
      </c>
      <c r="D24" s="2"/>
      <c r="G24">
        <f t="shared" si="2"/>
        <v>11</v>
      </c>
      <c r="H24" s="9" t="s">
        <v>515</v>
      </c>
      <c r="I24">
        <v>11</v>
      </c>
      <c r="P24">
        <v>24</v>
      </c>
      <c r="Q24">
        <f t="shared" si="3"/>
        <v>1.8461538461538463E-2</v>
      </c>
      <c r="R24">
        <f t="shared" si="1"/>
        <v>0.1063261552097476</v>
      </c>
    </row>
    <row r="25" spans="1:18" x14ac:dyDescent="0.25">
      <c r="A25" s="6" t="s">
        <v>1763</v>
      </c>
      <c r="B25" s="4">
        <v>60</v>
      </c>
      <c r="C25" s="4">
        <f t="shared" si="4"/>
        <v>9.2307692307692313E-2</v>
      </c>
      <c r="D25" s="2"/>
      <c r="G25">
        <f t="shared" si="2"/>
        <v>5</v>
      </c>
      <c r="H25" s="9" t="s">
        <v>601</v>
      </c>
      <c r="I25">
        <v>5</v>
      </c>
      <c r="P25">
        <v>14</v>
      </c>
      <c r="Q25">
        <f t="shared" si="3"/>
        <v>1.0769230769230769E-2</v>
      </c>
      <c r="R25">
        <f t="shared" si="1"/>
        <v>7.0397826001549979E-2</v>
      </c>
    </row>
    <row r="26" spans="1:18" x14ac:dyDescent="0.25">
      <c r="G26">
        <f t="shared" si="2"/>
        <v>3</v>
      </c>
      <c r="H26" s="9" t="s">
        <v>619</v>
      </c>
      <c r="I26">
        <v>3</v>
      </c>
      <c r="P26">
        <v>24</v>
      </c>
      <c r="Q26">
        <f t="shared" si="3"/>
        <v>1.8461538461538463E-2</v>
      </c>
      <c r="R26">
        <f t="shared" si="1"/>
        <v>0.1063261552097476</v>
      </c>
    </row>
    <row r="27" spans="1:18" x14ac:dyDescent="0.25">
      <c r="G27">
        <f t="shared" si="2"/>
        <v>13</v>
      </c>
      <c r="H27" s="9" t="s">
        <v>667</v>
      </c>
      <c r="I27">
        <v>10</v>
      </c>
      <c r="N27">
        <v>1</v>
      </c>
      <c r="O27">
        <v>2</v>
      </c>
      <c r="P27">
        <v>25</v>
      </c>
      <c r="Q27">
        <f t="shared" si="3"/>
        <v>1.9230769230769232E-2</v>
      </c>
      <c r="R27">
        <f t="shared" si="1"/>
        <v>0.10962384073348254</v>
      </c>
    </row>
    <row r="28" spans="1:18" x14ac:dyDescent="0.25">
      <c r="G28">
        <f t="shared" si="2"/>
        <v>5</v>
      </c>
      <c r="H28" s="9" t="s">
        <v>728</v>
      </c>
      <c r="I28">
        <v>5</v>
      </c>
      <c r="P28">
        <v>22</v>
      </c>
      <c r="Q28">
        <f t="shared" si="3"/>
        <v>1.6923076923076923E-2</v>
      </c>
      <c r="R28">
        <f t="shared" si="1"/>
        <v>9.9590011049328797E-2</v>
      </c>
    </row>
    <row r="29" spans="1:18" x14ac:dyDescent="0.25">
      <c r="F29">
        <v>8</v>
      </c>
      <c r="G29">
        <f t="shared" si="2"/>
        <v>3</v>
      </c>
      <c r="H29" s="9" t="s">
        <v>733</v>
      </c>
      <c r="M29">
        <v>3</v>
      </c>
      <c r="P29">
        <v>18</v>
      </c>
      <c r="Q29">
        <f t="shared" si="3"/>
        <v>1.3846153846153847E-2</v>
      </c>
      <c r="R29">
        <f t="shared" si="1"/>
        <v>8.5491289474248527E-2</v>
      </c>
    </row>
    <row r="30" spans="1:18" x14ac:dyDescent="0.25">
      <c r="G30">
        <f t="shared" si="2"/>
        <v>0</v>
      </c>
      <c r="H30" s="9" t="s">
        <v>742</v>
      </c>
      <c r="P30">
        <v>17</v>
      </c>
      <c r="Q30">
        <f t="shared" si="3"/>
        <v>1.3076923076923076E-2</v>
      </c>
      <c r="R30">
        <f t="shared" si="1"/>
        <v>8.1820124717933165E-2</v>
      </c>
    </row>
    <row r="31" spans="1:18" x14ac:dyDescent="0.25">
      <c r="G31">
        <f t="shared" si="2"/>
        <v>0</v>
      </c>
      <c r="H31" s="9" t="s">
        <v>748</v>
      </c>
      <c r="P31">
        <v>17</v>
      </c>
      <c r="Q31">
        <f t="shared" si="3"/>
        <v>1.3076923076923076E-2</v>
      </c>
      <c r="R31">
        <f t="shared" si="1"/>
        <v>8.1820124717933165E-2</v>
      </c>
    </row>
    <row r="32" spans="1:18" x14ac:dyDescent="0.25">
      <c r="G32">
        <f t="shared" si="2"/>
        <v>0</v>
      </c>
      <c r="H32" s="9" t="s">
        <v>760</v>
      </c>
      <c r="P32">
        <v>14</v>
      </c>
      <c r="Q32">
        <f t="shared" si="3"/>
        <v>1.0769230769230769E-2</v>
      </c>
      <c r="R32">
        <f t="shared" si="1"/>
        <v>7.0397826001549979E-2</v>
      </c>
    </row>
    <row r="33" spans="6:18" x14ac:dyDescent="0.25">
      <c r="G33">
        <f t="shared" si="2"/>
        <v>0</v>
      </c>
      <c r="H33" s="9" t="s">
        <v>789</v>
      </c>
      <c r="P33">
        <v>10</v>
      </c>
      <c r="Q33">
        <f t="shared" si="3"/>
        <v>7.6923076923076927E-3</v>
      </c>
      <c r="R33">
        <f t="shared" si="1"/>
        <v>5.4018213946372726E-2</v>
      </c>
    </row>
    <row r="34" spans="6:18" x14ac:dyDescent="0.25">
      <c r="G34">
        <f t="shared" si="2"/>
        <v>0</v>
      </c>
      <c r="H34" s="9" t="s">
        <v>793</v>
      </c>
      <c r="P34">
        <v>12</v>
      </c>
      <c r="Q34">
        <f t="shared" si="3"/>
        <v>9.2307692307692316E-3</v>
      </c>
      <c r="R34">
        <f t="shared" si="1"/>
        <v>6.2393846835643023E-2</v>
      </c>
    </row>
    <row r="35" spans="6:18" x14ac:dyDescent="0.25">
      <c r="G35">
        <f t="shared" si="2"/>
        <v>13</v>
      </c>
      <c r="H35" s="9" t="s">
        <v>806</v>
      </c>
      <c r="I35">
        <v>12</v>
      </c>
      <c r="J35">
        <v>1</v>
      </c>
      <c r="L35">
        <v>0</v>
      </c>
      <c r="M35">
        <v>0</v>
      </c>
      <c r="N35">
        <v>0</v>
      </c>
      <c r="O35">
        <v>0</v>
      </c>
      <c r="P35">
        <v>13</v>
      </c>
      <c r="Q35">
        <f t="shared" si="3"/>
        <v>0.01</v>
      </c>
      <c r="R35">
        <f t="shared" si="1"/>
        <v>6.6438561897747245E-2</v>
      </c>
    </row>
    <row r="36" spans="6:18" x14ac:dyDescent="0.25">
      <c r="G36">
        <f t="shared" si="2"/>
        <v>0</v>
      </c>
      <c r="H36" s="9" t="s">
        <v>874</v>
      </c>
      <c r="P36">
        <v>16</v>
      </c>
      <c r="Q36">
        <f t="shared" si="3"/>
        <v>1.2307692307692308E-2</v>
      </c>
      <c r="R36">
        <f t="shared" si="1"/>
        <v>7.8083641943579279E-2</v>
      </c>
    </row>
    <row r="37" spans="6:18" x14ac:dyDescent="0.25">
      <c r="G37">
        <f t="shared" si="2"/>
        <v>11</v>
      </c>
      <c r="H37" s="9" t="s">
        <v>956</v>
      </c>
      <c r="I37">
        <v>6</v>
      </c>
      <c r="J37">
        <v>0</v>
      </c>
      <c r="K37">
        <v>4</v>
      </c>
      <c r="L37">
        <v>0</v>
      </c>
      <c r="M37">
        <v>0</v>
      </c>
      <c r="N37">
        <v>0</v>
      </c>
      <c r="O37">
        <v>1</v>
      </c>
      <c r="P37">
        <v>13</v>
      </c>
      <c r="Q37">
        <f t="shared" si="3"/>
        <v>0.01</v>
      </c>
      <c r="R37">
        <f t="shared" si="1"/>
        <v>6.6438561897747245E-2</v>
      </c>
    </row>
    <row r="38" spans="6:18" x14ac:dyDescent="0.25">
      <c r="G38">
        <f t="shared" si="2"/>
        <v>0</v>
      </c>
      <c r="H38" s="9" t="s">
        <v>966</v>
      </c>
      <c r="P38">
        <v>15</v>
      </c>
      <c r="Q38">
        <f t="shared" si="3"/>
        <v>1.1538461538461539E-2</v>
      </c>
      <c r="R38">
        <f t="shared" si="1"/>
        <v>7.4277753603545757E-2</v>
      </c>
    </row>
    <row r="39" spans="6:18" x14ac:dyDescent="0.25">
      <c r="P39">
        <f>SUM(P13:P38)</f>
        <v>650</v>
      </c>
    </row>
    <row r="41" spans="6:18" x14ac:dyDescent="0.25">
      <c r="H41" t="s">
        <v>1769</v>
      </c>
      <c r="I41">
        <f>SUM(P13:P40)</f>
        <v>1300</v>
      </c>
    </row>
    <row r="47" spans="6:18" x14ac:dyDescent="0.25">
      <c r="F47" s="59" t="s">
        <v>1780</v>
      </c>
      <c r="G47" s="61"/>
      <c r="H47" s="3" t="s">
        <v>1757</v>
      </c>
      <c r="I47" s="3" t="s">
        <v>1758</v>
      </c>
      <c r="J47" s="3" t="s">
        <v>1759</v>
      </c>
      <c r="K47" s="3" t="s">
        <v>1778</v>
      </c>
      <c r="L47" s="3" t="s">
        <v>1761</v>
      </c>
      <c r="M47" s="3" t="s">
        <v>1779</v>
      </c>
      <c r="N47" s="3" t="s">
        <v>1771</v>
      </c>
      <c r="O47" s="3" t="s">
        <v>1763</v>
      </c>
    </row>
    <row r="48" spans="6:18" x14ac:dyDescent="0.25">
      <c r="F48" s="56" t="s">
        <v>12</v>
      </c>
      <c r="G48" s="56"/>
      <c r="H48" s="2">
        <v>14</v>
      </c>
      <c r="I48" s="2">
        <v>1</v>
      </c>
      <c r="J48" s="2">
        <v>11</v>
      </c>
      <c r="K48" s="2">
        <v>19</v>
      </c>
      <c r="L48" s="2">
        <v>9</v>
      </c>
      <c r="M48" s="2">
        <v>36</v>
      </c>
      <c r="N48" s="2">
        <v>1</v>
      </c>
      <c r="O48" s="2">
        <v>8</v>
      </c>
    </row>
    <row r="51" spans="5:15" x14ac:dyDescent="0.25">
      <c r="E51" s="62" t="s">
        <v>1780</v>
      </c>
      <c r="F51" s="62"/>
      <c r="G51" s="3" t="s">
        <v>1757</v>
      </c>
      <c r="H51" s="3" t="s">
        <v>1758</v>
      </c>
      <c r="I51" s="3" t="s">
        <v>1759</v>
      </c>
      <c r="J51" s="3" t="s">
        <v>1778</v>
      </c>
      <c r="K51" s="3" t="s">
        <v>1761</v>
      </c>
      <c r="L51" s="3" t="s">
        <v>1779</v>
      </c>
      <c r="M51" s="3" t="s">
        <v>1771</v>
      </c>
      <c r="N51" s="3" t="s">
        <v>1763</v>
      </c>
      <c r="O51" s="11"/>
    </row>
    <row r="52" spans="5:15" x14ac:dyDescent="0.25">
      <c r="E52" s="56" t="s">
        <v>806</v>
      </c>
      <c r="F52" s="56"/>
      <c r="G52" s="2">
        <v>12</v>
      </c>
      <c r="H52" s="2">
        <v>1</v>
      </c>
      <c r="I52" s="2"/>
      <c r="J52" s="2">
        <v>0</v>
      </c>
      <c r="K52" s="2">
        <v>0</v>
      </c>
      <c r="L52" s="2">
        <v>0</v>
      </c>
      <c r="M52" s="2">
        <v>0</v>
      </c>
      <c r="N52" s="2">
        <v>0</v>
      </c>
    </row>
    <row r="57" spans="5:15" x14ac:dyDescent="0.25">
      <c r="G57" s="3" t="s">
        <v>1782</v>
      </c>
      <c r="H57" s="3" t="s">
        <v>1783</v>
      </c>
      <c r="I57" s="3" t="s">
        <v>1755</v>
      </c>
      <c r="J57" s="3" t="s">
        <v>1768</v>
      </c>
    </row>
    <row r="58" spans="5:15" x14ac:dyDescent="0.25">
      <c r="G58" s="2" t="s">
        <v>12</v>
      </c>
      <c r="H58" s="2">
        <v>99</v>
      </c>
      <c r="I58" s="2">
        <f>(H58/$I$41)</f>
        <v>7.6153846153846155E-2</v>
      </c>
      <c r="J58" s="2">
        <f t="shared" ref="J58:J83" si="5">-1*(I58*LOG(I58,2))</f>
        <v>0.28290691499675735</v>
      </c>
    </row>
    <row r="59" spans="5:15" x14ac:dyDescent="0.25">
      <c r="G59" s="9" t="s">
        <v>20</v>
      </c>
      <c r="H59" s="2">
        <v>73</v>
      </c>
      <c r="I59" s="2">
        <f t="shared" ref="I59:I83" si="6">(H59/$I$41)</f>
        <v>5.6153846153846151E-2</v>
      </c>
      <c r="J59" s="2">
        <f t="shared" si="5"/>
        <v>0.233289544984318</v>
      </c>
    </row>
    <row r="60" spans="5:15" x14ac:dyDescent="0.25">
      <c r="G60" s="9" t="s">
        <v>72</v>
      </c>
      <c r="H60" s="2">
        <v>47</v>
      </c>
      <c r="I60" s="2">
        <f t="shared" si="6"/>
        <v>3.6153846153846154E-2</v>
      </c>
      <c r="J60" s="2">
        <f t="shared" si="5"/>
        <v>0.17316633203322651</v>
      </c>
    </row>
    <row r="61" spans="5:15" x14ac:dyDescent="0.25">
      <c r="G61" s="9" t="s">
        <v>127</v>
      </c>
      <c r="H61" s="2">
        <v>30</v>
      </c>
      <c r="I61" s="2">
        <f t="shared" si="6"/>
        <v>2.3076923076923078E-2</v>
      </c>
      <c r="J61" s="2">
        <f t="shared" si="5"/>
        <v>0.12547858413016844</v>
      </c>
    </row>
    <row r="62" spans="5:15" x14ac:dyDescent="0.25">
      <c r="G62" s="9" t="s">
        <v>166</v>
      </c>
      <c r="H62" s="2">
        <v>41</v>
      </c>
      <c r="I62" s="2">
        <f t="shared" si="6"/>
        <v>3.1538461538461536E-2</v>
      </c>
      <c r="J62" s="2">
        <f t="shared" si="5"/>
        <v>0.15727423079631314</v>
      </c>
    </row>
    <row r="63" spans="5:15" x14ac:dyDescent="0.25">
      <c r="G63" s="9" t="s">
        <v>267</v>
      </c>
      <c r="H63" s="2">
        <v>13</v>
      </c>
      <c r="I63" s="2">
        <f t="shared" si="6"/>
        <v>0.01</v>
      </c>
      <c r="J63" s="2">
        <f t="shared" si="5"/>
        <v>6.6438561897747245E-2</v>
      </c>
      <c r="L63" s="77" t="s">
        <v>1776</v>
      </c>
      <c r="M63" s="7" t="s">
        <v>1874</v>
      </c>
      <c r="N63" s="77" t="s">
        <v>1773</v>
      </c>
      <c r="O63" s="77" t="s">
        <v>1755</v>
      </c>
    </row>
    <row r="64" spans="5:15" x14ac:dyDescent="0.25">
      <c r="G64" s="9" t="s">
        <v>312</v>
      </c>
      <c r="H64" s="2">
        <v>31</v>
      </c>
      <c r="I64" s="2">
        <f t="shared" si="6"/>
        <v>2.3846153846153847E-2</v>
      </c>
      <c r="J64" s="2">
        <f t="shared" si="5"/>
        <v>0.12853314424876708</v>
      </c>
      <c r="L64" s="78" t="s">
        <v>1844</v>
      </c>
      <c r="M64" s="78">
        <v>1</v>
      </c>
      <c r="N64" s="79">
        <v>40</v>
      </c>
      <c r="O64" s="79">
        <v>6.1538462000000002E-2</v>
      </c>
    </row>
    <row r="65" spans="7:16" x14ac:dyDescent="0.25">
      <c r="G65" s="9" t="s">
        <v>321</v>
      </c>
      <c r="H65" s="2">
        <v>20</v>
      </c>
      <c r="I65" s="2">
        <f t="shared" si="6"/>
        <v>1.5384615384615385E-2</v>
      </c>
      <c r="J65" s="2">
        <f t="shared" si="5"/>
        <v>9.2651812508130066E-2</v>
      </c>
      <c r="L65" s="78" t="s">
        <v>17</v>
      </c>
      <c r="M65" s="78">
        <v>2</v>
      </c>
      <c r="N65" s="79">
        <v>130</v>
      </c>
      <c r="O65" s="79">
        <v>0.2</v>
      </c>
    </row>
    <row r="66" spans="7:16" x14ac:dyDescent="0.25">
      <c r="G66" s="9" t="s">
        <v>468</v>
      </c>
      <c r="H66" s="2">
        <v>12</v>
      </c>
      <c r="I66" s="2">
        <f t="shared" si="6"/>
        <v>9.2307692307692316E-3</v>
      </c>
      <c r="J66" s="2">
        <f t="shared" si="5"/>
        <v>6.2393846835643023E-2</v>
      </c>
      <c r="L66" s="78" t="s">
        <v>273</v>
      </c>
      <c r="M66" s="78">
        <v>3</v>
      </c>
      <c r="N66" s="79">
        <v>13</v>
      </c>
      <c r="O66" s="79">
        <v>0.02</v>
      </c>
    </row>
    <row r="67" spans="7:16" x14ac:dyDescent="0.25">
      <c r="G67" s="9" t="s">
        <v>532</v>
      </c>
      <c r="H67" s="2">
        <v>14</v>
      </c>
      <c r="I67" s="2">
        <f t="shared" si="6"/>
        <v>1.0769230769230769E-2</v>
      </c>
      <c r="J67" s="2">
        <f t="shared" si="5"/>
        <v>7.0397826001549979E-2</v>
      </c>
      <c r="L67" s="78" t="s">
        <v>1845</v>
      </c>
      <c r="M67" s="78">
        <v>4</v>
      </c>
      <c r="N67" s="79">
        <v>14</v>
      </c>
      <c r="O67" s="79">
        <v>2.1538462000000001E-2</v>
      </c>
    </row>
    <row r="68" spans="7:16" x14ac:dyDescent="0.25">
      <c r="G68" s="9" t="s">
        <v>433</v>
      </c>
      <c r="H68" s="2">
        <v>16</v>
      </c>
      <c r="I68" s="2">
        <f t="shared" si="6"/>
        <v>1.2307692307692308E-2</v>
      </c>
      <c r="J68" s="2">
        <f t="shared" si="5"/>
        <v>7.8083641943579279E-2</v>
      </c>
      <c r="L68" s="78" t="s">
        <v>47</v>
      </c>
      <c r="M68" s="78">
        <v>5</v>
      </c>
      <c r="N68" s="79">
        <v>207</v>
      </c>
      <c r="O68" s="79">
        <v>0.31846153799999999</v>
      </c>
    </row>
    <row r="69" spans="7:16" x14ac:dyDescent="0.25">
      <c r="G69" s="9" t="s">
        <v>515</v>
      </c>
      <c r="H69" s="2">
        <v>24</v>
      </c>
      <c r="I69" s="2">
        <f t="shared" si="6"/>
        <v>1.8461538461538463E-2</v>
      </c>
      <c r="J69" s="2">
        <f t="shared" si="5"/>
        <v>0.1063261552097476</v>
      </c>
      <c r="L69" s="78" t="s">
        <v>84</v>
      </c>
      <c r="M69" s="78">
        <v>6</v>
      </c>
      <c r="N69" s="79">
        <v>60</v>
      </c>
      <c r="O69" s="79">
        <v>9.2307691999999997E-2</v>
      </c>
    </row>
    <row r="70" spans="7:16" x14ac:dyDescent="0.25">
      <c r="G70" s="9" t="s">
        <v>601</v>
      </c>
      <c r="H70" s="2">
        <v>14</v>
      </c>
      <c r="I70" s="2">
        <f t="shared" si="6"/>
        <v>1.0769230769230769E-2</v>
      </c>
      <c r="J70" s="2">
        <f t="shared" si="5"/>
        <v>7.0397826001549979E-2</v>
      </c>
      <c r="L70" s="78" t="s">
        <v>21</v>
      </c>
      <c r="M70" s="78">
        <v>7</v>
      </c>
      <c r="N70" s="79">
        <v>134</v>
      </c>
      <c r="O70" s="79">
        <v>0.206153846</v>
      </c>
    </row>
    <row r="71" spans="7:16" x14ac:dyDescent="0.25">
      <c r="G71" s="9" t="s">
        <v>619</v>
      </c>
      <c r="H71" s="2">
        <v>24</v>
      </c>
      <c r="I71" s="2">
        <f t="shared" si="6"/>
        <v>1.8461538461538463E-2</v>
      </c>
      <c r="J71" s="2">
        <f t="shared" si="5"/>
        <v>0.1063261552097476</v>
      </c>
      <c r="L71" s="78" t="s">
        <v>37</v>
      </c>
      <c r="M71" s="78">
        <v>8</v>
      </c>
      <c r="N71" s="79">
        <v>52</v>
      </c>
      <c r="O71" s="79">
        <v>0.08</v>
      </c>
    </row>
    <row r="72" spans="7:16" x14ac:dyDescent="0.25">
      <c r="G72" s="9" t="s">
        <v>667</v>
      </c>
      <c r="H72" s="2">
        <v>25</v>
      </c>
      <c r="I72" s="2">
        <f t="shared" si="6"/>
        <v>1.9230769230769232E-2</v>
      </c>
      <c r="J72" s="2">
        <f t="shared" si="5"/>
        <v>0.10962384073348254</v>
      </c>
      <c r="O72">
        <f>SUM(N64:N71)</f>
        <v>650</v>
      </c>
    </row>
    <row r="73" spans="7:16" x14ac:dyDescent="0.25">
      <c r="G73" s="9" t="s">
        <v>728</v>
      </c>
      <c r="H73" s="2">
        <v>22</v>
      </c>
      <c r="I73" s="2">
        <f t="shared" si="6"/>
        <v>1.6923076923076923E-2</v>
      </c>
      <c r="J73" s="2">
        <f t="shared" si="5"/>
        <v>9.9590011049328797E-2</v>
      </c>
    </row>
    <row r="74" spans="7:16" ht="15.75" thickBot="1" x14ac:dyDescent="0.3">
      <c r="G74" s="9" t="s">
        <v>733</v>
      </c>
      <c r="H74" s="2">
        <v>18</v>
      </c>
      <c r="I74" s="2">
        <f t="shared" si="6"/>
        <v>1.3846153846153847E-2</v>
      </c>
      <c r="J74" s="2">
        <f t="shared" si="5"/>
        <v>8.5491289474248527E-2</v>
      </c>
    </row>
    <row r="75" spans="7:16" ht="15.75" thickBot="1" x14ac:dyDescent="0.3">
      <c r="G75" s="9" t="s">
        <v>742</v>
      </c>
      <c r="H75" s="2">
        <v>17</v>
      </c>
      <c r="I75" s="2">
        <f t="shared" si="6"/>
        <v>1.3076923076923076E-2</v>
      </c>
      <c r="J75" s="2">
        <f t="shared" si="5"/>
        <v>8.1820124717933165E-2</v>
      </c>
      <c r="N75" s="73" t="s">
        <v>1776</v>
      </c>
      <c r="O75" s="74" t="s">
        <v>1773</v>
      </c>
      <c r="P75" s="74" t="s">
        <v>1755</v>
      </c>
    </row>
    <row r="76" spans="7:16" ht="15.75" thickBot="1" x14ac:dyDescent="0.3">
      <c r="G76" s="9" t="s">
        <v>748</v>
      </c>
      <c r="H76" s="2">
        <v>17</v>
      </c>
      <c r="I76" s="2">
        <f t="shared" si="6"/>
        <v>1.3076923076923076E-2</v>
      </c>
      <c r="J76" s="2">
        <f t="shared" si="5"/>
        <v>8.1820124717933165E-2</v>
      </c>
      <c r="N76" s="75" t="s">
        <v>47</v>
      </c>
      <c r="O76" s="76">
        <v>207</v>
      </c>
      <c r="P76" s="76">
        <v>0.31846153799999999</v>
      </c>
    </row>
    <row r="77" spans="7:16" ht="15.75" thickBot="1" x14ac:dyDescent="0.3">
      <c r="G77" s="9" t="s">
        <v>760</v>
      </c>
      <c r="H77" s="2">
        <v>14</v>
      </c>
      <c r="I77" s="2">
        <f t="shared" si="6"/>
        <v>1.0769230769230769E-2</v>
      </c>
      <c r="J77" s="2">
        <f t="shared" si="5"/>
        <v>7.0397826001549979E-2</v>
      </c>
      <c r="N77" s="75" t="s">
        <v>1751</v>
      </c>
      <c r="O77" s="76">
        <v>14</v>
      </c>
      <c r="P77" s="76">
        <v>2.1538462000000001E-2</v>
      </c>
    </row>
    <row r="78" spans="7:16" ht="15.75" thickBot="1" x14ac:dyDescent="0.3">
      <c r="G78" s="9" t="s">
        <v>789</v>
      </c>
      <c r="H78" s="2">
        <v>10</v>
      </c>
      <c r="I78" s="2">
        <f t="shared" si="6"/>
        <v>7.6923076923076927E-3</v>
      </c>
      <c r="J78" s="2">
        <f t="shared" si="5"/>
        <v>5.4018213946372726E-2</v>
      </c>
      <c r="N78" s="75" t="s">
        <v>21</v>
      </c>
      <c r="O78" s="76">
        <v>134</v>
      </c>
      <c r="P78" s="76">
        <v>0.206153846</v>
      </c>
    </row>
    <row r="79" spans="7:16" ht="15.75" thickBot="1" x14ac:dyDescent="0.3">
      <c r="G79" s="9" t="s">
        <v>793</v>
      </c>
      <c r="H79" s="2">
        <v>12</v>
      </c>
      <c r="I79" s="2">
        <f t="shared" si="6"/>
        <v>9.2307692307692316E-3</v>
      </c>
      <c r="J79" s="2">
        <f t="shared" si="5"/>
        <v>6.2393846835643023E-2</v>
      </c>
      <c r="N79" s="75" t="s">
        <v>1749</v>
      </c>
      <c r="O79" s="76">
        <v>40</v>
      </c>
      <c r="P79" s="76">
        <v>6.1538462000000002E-2</v>
      </c>
    </row>
    <row r="80" spans="7:16" ht="15.75" thickBot="1" x14ac:dyDescent="0.3">
      <c r="G80" s="9" t="s">
        <v>806</v>
      </c>
      <c r="H80" s="2">
        <v>13</v>
      </c>
      <c r="I80" s="2">
        <f t="shared" si="6"/>
        <v>0.01</v>
      </c>
      <c r="J80" s="2">
        <f t="shared" si="5"/>
        <v>6.6438561897747245E-2</v>
      </c>
      <c r="N80" s="75" t="s">
        <v>1750</v>
      </c>
      <c r="O80" s="76">
        <v>52</v>
      </c>
      <c r="P80" s="76">
        <v>0.08</v>
      </c>
    </row>
    <row r="81" spans="7:16" ht="15.75" thickBot="1" x14ac:dyDescent="0.3">
      <c r="G81" s="9" t="s">
        <v>874</v>
      </c>
      <c r="H81" s="2">
        <v>16</v>
      </c>
      <c r="I81" s="2">
        <f t="shared" si="6"/>
        <v>1.2307692307692308E-2</v>
      </c>
      <c r="J81" s="2">
        <f t="shared" si="5"/>
        <v>7.8083641943579279E-2</v>
      </c>
      <c r="N81" s="75" t="s">
        <v>17</v>
      </c>
      <c r="O81" s="76">
        <v>130</v>
      </c>
      <c r="P81" s="76">
        <v>0.2</v>
      </c>
    </row>
    <row r="82" spans="7:16" ht="15.75" thickBot="1" x14ac:dyDescent="0.3">
      <c r="G82" s="9" t="s">
        <v>956</v>
      </c>
      <c r="H82" s="2">
        <v>13</v>
      </c>
      <c r="I82" s="2">
        <f t="shared" si="6"/>
        <v>0.01</v>
      </c>
      <c r="J82" s="2">
        <f t="shared" si="5"/>
        <v>6.6438561897747245E-2</v>
      </c>
      <c r="N82" s="75" t="s">
        <v>273</v>
      </c>
      <c r="O82" s="76">
        <v>13</v>
      </c>
      <c r="P82" s="76">
        <v>0.02</v>
      </c>
    </row>
    <row r="83" spans="7:16" ht="15.75" thickBot="1" x14ac:dyDescent="0.3">
      <c r="G83" s="9" t="s">
        <v>966</v>
      </c>
      <c r="H83" s="2">
        <v>15</v>
      </c>
      <c r="I83" s="2">
        <f t="shared" si="6"/>
        <v>1.1538461538461539E-2</v>
      </c>
      <c r="J83" s="2">
        <f t="shared" si="5"/>
        <v>7.4277753603545757E-2</v>
      </c>
      <c r="N83" s="75" t="s">
        <v>84</v>
      </c>
      <c r="O83" s="76">
        <v>60</v>
      </c>
      <c r="P83" s="76">
        <v>9.2307691999999997E-2</v>
      </c>
    </row>
    <row r="84" spans="7:16" x14ac:dyDescent="0.25">
      <c r="G84" s="12" t="s">
        <v>1748</v>
      </c>
      <c r="H84" s="2">
        <f>SUM(H58:H83)</f>
        <v>650</v>
      </c>
      <c r="I84" s="2">
        <f>SUM(I58:I83)</f>
        <v>0.49999999999999994</v>
      </c>
      <c r="J84" s="2"/>
    </row>
  </sheetData>
  <mergeCells count="6">
    <mergeCell ref="E52:F52"/>
    <mergeCell ref="B13:D13"/>
    <mergeCell ref="A17:D17"/>
    <mergeCell ref="F48:G48"/>
    <mergeCell ref="F47:G47"/>
    <mergeCell ref="E51:F5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G8" sqref="G8"/>
    </sheetView>
  </sheetViews>
  <sheetFormatPr baseColWidth="10" defaultRowHeight="15" x14ac:dyDescent="0.25"/>
  <cols>
    <col min="1" max="1" width="17.375" customWidth="1"/>
    <col min="2" max="2" width="10.875" bestFit="1" customWidth="1"/>
    <col min="3" max="3" width="12.25" bestFit="1" customWidth="1"/>
    <col min="5" max="5" width="19.125" customWidth="1"/>
    <col min="6" max="6" width="13.75" bestFit="1" customWidth="1"/>
    <col min="7" max="7" width="17" bestFit="1" customWidth="1"/>
    <col min="9" max="9" width="22.125" bestFit="1" customWidth="1"/>
  </cols>
  <sheetData>
    <row r="1" spans="1:10" x14ac:dyDescent="0.25">
      <c r="A1" s="15"/>
      <c r="B1" s="15"/>
      <c r="C1" s="15"/>
      <c r="D1" s="15"/>
      <c r="E1" s="15"/>
      <c r="F1" s="15"/>
      <c r="G1" s="15"/>
    </row>
    <row r="2" spans="1:10" x14ac:dyDescent="0.25">
      <c r="A2" s="15"/>
      <c r="B2" s="15"/>
      <c r="C2" s="15"/>
      <c r="D2" s="15"/>
      <c r="E2" s="15"/>
      <c r="F2" s="15"/>
      <c r="G2" s="15"/>
    </row>
    <row r="3" spans="1:10" ht="30" x14ac:dyDescent="0.25">
      <c r="A3" s="3" t="s">
        <v>1776</v>
      </c>
      <c r="B3" s="19" t="s">
        <v>1784</v>
      </c>
      <c r="C3" s="3" t="s">
        <v>1785</v>
      </c>
      <c r="E3" s="3" t="s">
        <v>1776</v>
      </c>
      <c r="F3" s="3" t="s">
        <v>1787</v>
      </c>
      <c r="G3" s="3" t="s">
        <v>1786</v>
      </c>
    </row>
    <row r="4" spans="1:10" x14ac:dyDescent="0.25">
      <c r="A4" s="17" t="s">
        <v>47</v>
      </c>
      <c r="B4" s="2">
        <v>91</v>
      </c>
      <c r="C4" s="2">
        <f>91/207</f>
        <v>0.43961352657004832</v>
      </c>
      <c r="D4" s="15"/>
      <c r="E4" s="17" t="s">
        <v>47</v>
      </c>
      <c r="F4" s="18">
        <v>3421</v>
      </c>
      <c r="G4" s="18">
        <f>3421/207</f>
        <v>16.526570048309178</v>
      </c>
      <c r="I4" s="3" t="s">
        <v>1777</v>
      </c>
      <c r="J4" s="3" t="s">
        <v>1748</v>
      </c>
    </row>
    <row r="5" spans="1:10" x14ac:dyDescent="0.25">
      <c r="A5" s="17" t="s">
        <v>1751</v>
      </c>
      <c r="B5" s="2">
        <v>6</v>
      </c>
      <c r="C5" s="2">
        <f>6/14</f>
        <v>0.42857142857142855</v>
      </c>
      <c r="D5" s="15"/>
      <c r="E5" s="17" t="s">
        <v>1751</v>
      </c>
      <c r="F5" s="18">
        <v>252</v>
      </c>
      <c r="G5" s="18">
        <f>252/14</f>
        <v>18</v>
      </c>
      <c r="I5" s="2" t="s">
        <v>12</v>
      </c>
      <c r="J5" s="2">
        <v>99</v>
      </c>
    </row>
    <row r="6" spans="1:10" x14ac:dyDescent="0.25">
      <c r="A6" s="17" t="s">
        <v>21</v>
      </c>
      <c r="B6" s="2">
        <v>43</v>
      </c>
      <c r="C6" s="2">
        <f>43/134</f>
        <v>0.32089552238805968</v>
      </c>
      <c r="D6" s="15"/>
      <c r="E6" s="17" t="s">
        <v>21</v>
      </c>
      <c r="F6" s="18">
        <v>1031</v>
      </c>
      <c r="G6" s="18">
        <f>1031/134</f>
        <v>7.6940298507462686</v>
      </c>
      <c r="I6" s="9" t="s">
        <v>20</v>
      </c>
      <c r="J6" s="2">
        <v>73</v>
      </c>
    </row>
    <row r="7" spans="1:10" x14ac:dyDescent="0.25">
      <c r="A7" s="17" t="s">
        <v>13</v>
      </c>
      <c r="B7" s="2">
        <v>10</v>
      </c>
      <c r="C7" s="2">
        <f>10/40</f>
        <v>0.25</v>
      </c>
      <c r="D7" s="15"/>
      <c r="E7" s="17" t="s">
        <v>13</v>
      </c>
      <c r="F7" s="18">
        <v>340</v>
      </c>
      <c r="G7" s="18">
        <f>340/40</f>
        <v>8.5</v>
      </c>
      <c r="I7" s="9" t="s">
        <v>72</v>
      </c>
      <c r="J7" s="2">
        <v>47</v>
      </c>
    </row>
    <row r="8" spans="1:10" x14ac:dyDescent="0.25">
      <c r="A8" s="17" t="s">
        <v>17</v>
      </c>
      <c r="B8" s="2">
        <v>62</v>
      </c>
      <c r="C8" s="2">
        <f>62/130</f>
        <v>0.47692307692307695</v>
      </c>
      <c r="D8" s="15"/>
      <c r="E8" s="17" t="s">
        <v>17</v>
      </c>
      <c r="F8" s="18">
        <v>1343</v>
      </c>
      <c r="G8" s="18">
        <f>1343/130</f>
        <v>10.330769230769231</v>
      </c>
      <c r="I8" s="9" t="s">
        <v>127</v>
      </c>
      <c r="J8" s="2">
        <v>30</v>
      </c>
    </row>
    <row r="9" spans="1:10" x14ac:dyDescent="0.25">
      <c r="A9" s="17" t="s">
        <v>37</v>
      </c>
      <c r="B9" s="2">
        <v>6</v>
      </c>
      <c r="C9" s="2">
        <f>6/52</f>
        <v>0.11538461538461539</v>
      </c>
      <c r="D9" s="15"/>
      <c r="E9" s="17" t="s">
        <v>37</v>
      </c>
      <c r="F9" s="18">
        <v>463</v>
      </c>
      <c r="G9" s="18">
        <f>463/52</f>
        <v>8.9038461538461533</v>
      </c>
      <c r="I9" s="9" t="s">
        <v>166</v>
      </c>
      <c r="J9" s="2">
        <v>41</v>
      </c>
    </row>
    <row r="10" spans="1:10" x14ac:dyDescent="0.25">
      <c r="A10" s="17" t="s">
        <v>273</v>
      </c>
      <c r="B10" s="2">
        <v>6</v>
      </c>
      <c r="C10" s="2">
        <f>6/13</f>
        <v>0.46153846153846156</v>
      </c>
      <c r="D10" s="15"/>
      <c r="E10" s="17" t="s">
        <v>273</v>
      </c>
      <c r="F10" s="18">
        <v>94</v>
      </c>
      <c r="G10" s="18">
        <f>94/13</f>
        <v>7.2307692307692308</v>
      </c>
      <c r="I10" s="9" t="s">
        <v>267</v>
      </c>
      <c r="J10" s="2">
        <v>13</v>
      </c>
    </row>
    <row r="11" spans="1:10" x14ac:dyDescent="0.25">
      <c r="A11" s="17" t="s">
        <v>84</v>
      </c>
      <c r="B11" s="2">
        <v>17</v>
      </c>
      <c r="C11" s="2">
        <f>17/60</f>
        <v>0.28333333333333333</v>
      </c>
      <c r="D11" s="15"/>
      <c r="E11" s="17" t="s">
        <v>84</v>
      </c>
      <c r="F11" s="18">
        <v>578</v>
      </c>
      <c r="G11" s="18">
        <f>578/60</f>
        <v>9.6333333333333329</v>
      </c>
      <c r="I11" s="9" t="s">
        <v>312</v>
      </c>
      <c r="J11" s="2">
        <v>31</v>
      </c>
    </row>
    <row r="12" spans="1:10" x14ac:dyDescent="0.25">
      <c r="A12" s="18" t="s">
        <v>1748</v>
      </c>
      <c r="B12" s="18">
        <f>SUM(B4:B11)</f>
        <v>241</v>
      </c>
      <c r="C12" s="18"/>
      <c r="D12" s="15"/>
      <c r="E12" s="18" t="s">
        <v>1748</v>
      </c>
      <c r="F12" s="18">
        <f>SUM(F4:F11)</f>
        <v>7522</v>
      </c>
      <c r="G12" s="18"/>
      <c r="I12" s="9" t="s">
        <v>321</v>
      </c>
      <c r="J12" s="2">
        <v>20</v>
      </c>
    </row>
    <row r="13" spans="1:10" x14ac:dyDescent="0.25">
      <c r="A13" s="15"/>
      <c r="B13" s="15"/>
      <c r="C13" s="15"/>
      <c r="D13" s="15"/>
      <c r="E13" s="15"/>
      <c r="F13" s="15"/>
      <c r="G13" s="15"/>
      <c r="I13" s="9" t="s">
        <v>468</v>
      </c>
      <c r="J13" s="2">
        <v>12</v>
      </c>
    </row>
    <row r="14" spans="1:10" x14ac:dyDescent="0.25">
      <c r="A14" s="15"/>
      <c r="B14" s="15"/>
      <c r="C14" s="15"/>
      <c r="D14" s="15"/>
      <c r="E14" s="15"/>
      <c r="F14" s="15"/>
      <c r="G14" s="15"/>
      <c r="I14" s="9" t="s">
        <v>532</v>
      </c>
      <c r="J14" s="2">
        <v>14</v>
      </c>
    </row>
    <row r="15" spans="1:10" x14ac:dyDescent="0.25">
      <c r="A15" s="15"/>
      <c r="B15" s="15"/>
      <c r="C15" s="15"/>
      <c r="D15" s="15"/>
      <c r="E15" s="15"/>
      <c r="F15" s="15"/>
      <c r="G15" s="15"/>
      <c r="I15" s="9" t="s">
        <v>433</v>
      </c>
      <c r="J15" s="2">
        <v>16</v>
      </c>
    </row>
    <row r="16" spans="1:10" x14ac:dyDescent="0.25">
      <c r="A16" s="15"/>
      <c r="B16" s="15"/>
      <c r="C16" s="15"/>
      <c r="D16" s="15"/>
      <c r="E16" s="15"/>
      <c r="F16" s="15"/>
      <c r="G16" s="15"/>
      <c r="I16" s="9" t="s">
        <v>515</v>
      </c>
      <c r="J16" s="2">
        <v>24</v>
      </c>
    </row>
    <row r="17" spans="1:10" x14ac:dyDescent="0.25">
      <c r="A17" s="15"/>
      <c r="B17" s="15"/>
      <c r="C17" s="15"/>
      <c r="D17" s="15"/>
      <c r="E17" s="15"/>
      <c r="F17" s="15"/>
      <c r="G17" s="15"/>
      <c r="I17" s="9" t="s">
        <v>601</v>
      </c>
      <c r="J17" s="2">
        <v>14</v>
      </c>
    </row>
    <row r="18" spans="1:10" x14ac:dyDescent="0.25">
      <c r="A18" s="15"/>
      <c r="B18" s="15"/>
      <c r="C18" s="15"/>
      <c r="D18" s="15"/>
      <c r="E18" s="15"/>
      <c r="F18" s="15"/>
      <c r="G18" s="15"/>
      <c r="I18" s="9" t="s">
        <v>619</v>
      </c>
      <c r="J18" s="2">
        <v>24</v>
      </c>
    </row>
    <row r="19" spans="1:10" x14ac:dyDescent="0.25">
      <c r="A19" s="15"/>
      <c r="B19" s="15"/>
      <c r="C19" s="15"/>
      <c r="D19" s="15"/>
      <c r="E19" s="15"/>
      <c r="F19" s="15"/>
      <c r="G19" s="15"/>
      <c r="I19" s="9" t="s">
        <v>667</v>
      </c>
      <c r="J19" s="2">
        <v>25</v>
      </c>
    </row>
    <row r="20" spans="1:10" x14ac:dyDescent="0.25">
      <c r="A20" s="15"/>
      <c r="B20" s="15"/>
      <c r="C20" s="15"/>
      <c r="D20" s="15"/>
      <c r="E20" s="15"/>
      <c r="F20" s="15"/>
      <c r="G20" s="15"/>
      <c r="I20" s="9" t="s">
        <v>728</v>
      </c>
      <c r="J20" s="2">
        <v>22</v>
      </c>
    </row>
    <row r="21" spans="1:10" x14ac:dyDescent="0.25">
      <c r="A21" s="15"/>
      <c r="B21" s="15"/>
      <c r="C21" s="15"/>
      <c r="D21" s="15"/>
      <c r="E21" s="15"/>
      <c r="F21" s="15"/>
      <c r="G21" s="15"/>
      <c r="I21" s="9" t="s">
        <v>733</v>
      </c>
      <c r="J21" s="2">
        <v>18</v>
      </c>
    </row>
    <row r="22" spans="1:10" x14ac:dyDescent="0.25">
      <c r="A22" s="15"/>
      <c r="B22" s="15"/>
      <c r="C22" s="15"/>
      <c r="D22" s="15"/>
      <c r="E22" s="15"/>
      <c r="F22" s="15"/>
      <c r="G22" s="15"/>
      <c r="I22" s="9" t="s">
        <v>742</v>
      </c>
      <c r="J22" s="2">
        <v>17</v>
      </c>
    </row>
    <row r="23" spans="1:10" x14ac:dyDescent="0.25">
      <c r="A23" s="15"/>
      <c r="B23" s="15"/>
      <c r="C23" s="15"/>
      <c r="D23" s="15"/>
      <c r="E23" s="15"/>
      <c r="F23" s="15"/>
      <c r="G23" s="15"/>
      <c r="I23" s="9" t="s">
        <v>748</v>
      </c>
      <c r="J23" s="2">
        <v>17</v>
      </c>
    </row>
    <row r="24" spans="1:10" x14ac:dyDescent="0.25">
      <c r="A24" s="15"/>
      <c r="B24" s="15"/>
      <c r="C24" s="15"/>
      <c r="D24" s="15"/>
      <c r="E24" s="15"/>
      <c r="F24" s="15"/>
      <c r="G24" s="15"/>
      <c r="I24" s="9" t="s">
        <v>760</v>
      </c>
      <c r="J24" s="2">
        <v>14</v>
      </c>
    </row>
    <row r="25" spans="1:10" x14ac:dyDescent="0.25">
      <c r="A25" s="15"/>
      <c r="B25" s="15"/>
      <c r="C25" s="15"/>
      <c r="D25" s="15"/>
      <c r="E25" s="15"/>
      <c r="F25" s="15"/>
      <c r="G25" s="15"/>
      <c r="I25" s="9" t="s">
        <v>789</v>
      </c>
      <c r="J25" s="2">
        <v>10</v>
      </c>
    </row>
    <row r="26" spans="1:10" x14ac:dyDescent="0.25">
      <c r="A26" s="15"/>
      <c r="B26" s="15"/>
      <c r="C26" s="15"/>
      <c r="D26" s="15"/>
      <c r="E26" s="15"/>
      <c r="F26" s="15"/>
      <c r="G26" s="15"/>
      <c r="I26" s="9" t="s">
        <v>793</v>
      </c>
      <c r="J26" s="2">
        <v>12</v>
      </c>
    </row>
    <row r="27" spans="1:10" x14ac:dyDescent="0.25">
      <c r="A27" s="16"/>
      <c r="B27" s="16"/>
      <c r="C27" s="16"/>
      <c r="D27" s="16"/>
      <c r="E27" s="16"/>
      <c r="F27" s="16"/>
      <c r="G27" s="16"/>
      <c r="I27" s="9" t="s">
        <v>806</v>
      </c>
      <c r="J27" s="2">
        <v>13</v>
      </c>
    </row>
    <row r="28" spans="1:10" x14ac:dyDescent="0.25">
      <c r="I28" s="9" t="s">
        <v>874</v>
      </c>
      <c r="J28" s="2">
        <v>16</v>
      </c>
    </row>
    <row r="29" spans="1:10" x14ac:dyDescent="0.25">
      <c r="I29" s="9" t="s">
        <v>956</v>
      </c>
      <c r="J29" s="2">
        <v>13</v>
      </c>
    </row>
    <row r="30" spans="1:10" x14ac:dyDescent="0.25">
      <c r="I30" s="9" t="s">
        <v>966</v>
      </c>
      <c r="J30" s="2">
        <v>15</v>
      </c>
    </row>
    <row r="31" spans="1:10" x14ac:dyDescent="0.25">
      <c r="I31" s="10" t="s">
        <v>1748</v>
      </c>
      <c r="J31" s="7">
        <f>SUM(J5:J30)</f>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51"/>
  <sheetViews>
    <sheetView zoomScale="85" zoomScaleNormal="85" workbookViewId="0">
      <selection activeCell="N13" sqref="N13"/>
    </sheetView>
  </sheetViews>
  <sheetFormatPr baseColWidth="10" defaultRowHeight="15" x14ac:dyDescent="0.25"/>
  <cols>
    <col min="3" max="3" width="11.375" style="2"/>
    <col min="4" max="4" width="22.125" style="2" bestFit="1" customWidth="1"/>
    <col min="5" max="6" width="22.125" style="16" customWidth="1"/>
    <col min="7" max="7" width="22.25" style="16" customWidth="1"/>
    <col min="8" max="8" width="22.125" style="16" customWidth="1"/>
    <col min="9" max="9" width="25.875" style="16" bestFit="1" customWidth="1"/>
    <col min="11" max="11" width="32" bestFit="1" customWidth="1"/>
    <col min="12" max="12" width="15.375" bestFit="1" customWidth="1"/>
    <col min="14" max="14" width="15" bestFit="1" customWidth="1"/>
    <col min="15" max="17" width="16.75" bestFit="1" customWidth="1"/>
    <col min="28" max="28" width="20.125" customWidth="1"/>
  </cols>
  <sheetData>
    <row r="1" spans="1:29" x14ac:dyDescent="0.25">
      <c r="A1" s="7" t="s">
        <v>1789</v>
      </c>
      <c r="B1" s="27" t="s">
        <v>1790</v>
      </c>
      <c r="C1" s="26" t="s">
        <v>1791</v>
      </c>
      <c r="D1" s="49" t="s">
        <v>3</v>
      </c>
      <c r="E1" s="37" t="s">
        <v>1869</v>
      </c>
      <c r="F1" s="22"/>
      <c r="G1" s="37" t="s">
        <v>4</v>
      </c>
      <c r="H1" s="37" t="s">
        <v>1872</v>
      </c>
      <c r="I1" s="37" t="s">
        <v>1873</v>
      </c>
      <c r="AB1" s="8" t="s">
        <v>1</v>
      </c>
      <c r="AC1" s="8" t="s">
        <v>2</v>
      </c>
    </row>
    <row r="2" spans="1:29" x14ac:dyDescent="0.25">
      <c r="A2" s="9">
        <v>1</v>
      </c>
      <c r="B2" s="24">
        <v>2</v>
      </c>
      <c r="C2" s="2">
        <f>IF(A2=B2,1,0)</f>
        <v>0</v>
      </c>
      <c r="D2" s="8" t="s">
        <v>12</v>
      </c>
      <c r="E2" s="22">
        <f>LEN(TRIM(AB2))-LEN(SUBSTITUTE(TRIM(AB2)," ",""))+LEN(TRIM(AB2))-LEN(SUBSTITUTE(TRIM(AB2)," ",""))+2</f>
        <v>18</v>
      </c>
      <c r="F2" s="51">
        <v>1</v>
      </c>
      <c r="G2" s="50" t="s">
        <v>13</v>
      </c>
      <c r="H2" s="52">
        <f t="shared" ref="H2:H9" si="0">SUMIF(A$1:A$651,F2,E$1:E$651)</f>
        <v>966</v>
      </c>
      <c r="I2" s="52">
        <f t="shared" ref="I2:I9" si="1">H2/COUNTIF(A$1:A$651,F2)</f>
        <v>24.15</v>
      </c>
      <c r="K2" s="20" t="s">
        <v>1801</v>
      </c>
      <c r="L2" s="23" t="s">
        <v>1802</v>
      </c>
      <c r="M2" s="20" t="s">
        <v>1748</v>
      </c>
      <c r="R2" s="62" t="s">
        <v>1792</v>
      </c>
      <c r="S2" s="62"/>
      <c r="T2" s="62"/>
      <c r="U2" s="62"/>
      <c r="AB2" s="8" t="s">
        <v>10</v>
      </c>
      <c r="AC2" s="8" t="s">
        <v>11</v>
      </c>
    </row>
    <row r="3" spans="1:29" x14ac:dyDescent="0.25">
      <c r="A3" s="9">
        <v>2</v>
      </c>
      <c r="B3" s="24">
        <v>2</v>
      </c>
      <c r="C3" s="2">
        <f t="shared" ref="C3:C66" si="2">IF(A3=B3,1,0)</f>
        <v>1</v>
      </c>
      <c r="D3" s="8" t="s">
        <v>12</v>
      </c>
      <c r="E3" s="22">
        <f t="shared" ref="E3:E66" si="3">LEN(TRIM(AB3))-LEN(SUBSTITUTE(TRIM(AB3)," ",""))+LEN(TRIM(AB3))-LEN(SUBSTITUTE(TRIM(AB3)," ",""))+2</f>
        <v>14</v>
      </c>
      <c r="F3" s="51">
        <v>2</v>
      </c>
      <c r="G3" s="38" t="s">
        <v>17</v>
      </c>
      <c r="H3" s="52">
        <f t="shared" si="0"/>
        <v>2474</v>
      </c>
      <c r="I3" s="52">
        <f t="shared" si="1"/>
        <v>19.030769230769231</v>
      </c>
      <c r="K3" s="10" t="s">
        <v>1793</v>
      </c>
      <c r="L3" s="24">
        <f>COUNTIFS(A2:A649, "1", C2:C649, "1" )</f>
        <v>4</v>
      </c>
      <c r="M3" s="2">
        <v>40</v>
      </c>
      <c r="P3" s="67" t="s">
        <v>1860</v>
      </c>
      <c r="Q3" s="67"/>
      <c r="AB3" s="8" t="s">
        <v>15</v>
      </c>
      <c r="AC3" s="8" t="s">
        <v>16</v>
      </c>
    </row>
    <row r="4" spans="1:29" x14ac:dyDescent="0.25">
      <c r="A4" s="9">
        <v>7</v>
      </c>
      <c r="B4" s="24">
        <v>7</v>
      </c>
      <c r="C4" s="2">
        <f t="shared" si="2"/>
        <v>1</v>
      </c>
      <c r="D4" s="8" t="s">
        <v>20</v>
      </c>
      <c r="E4" s="22">
        <f t="shared" si="3"/>
        <v>30</v>
      </c>
      <c r="F4" s="51">
        <v>3</v>
      </c>
      <c r="G4" s="38" t="s">
        <v>273</v>
      </c>
      <c r="H4" s="53">
        <f t="shared" si="0"/>
        <v>386</v>
      </c>
      <c r="I4" s="52">
        <f t="shared" si="1"/>
        <v>29.692307692307693</v>
      </c>
      <c r="K4" s="3" t="s">
        <v>1794</v>
      </c>
      <c r="L4" s="24">
        <f>COUNTIFS(A2:A649, "2", C2:C649, "1" )</f>
        <v>23</v>
      </c>
      <c r="M4" s="2">
        <v>130</v>
      </c>
      <c r="O4" s="21" t="s">
        <v>1821</v>
      </c>
      <c r="P4" s="2" t="s">
        <v>13</v>
      </c>
      <c r="Q4" s="2" t="s">
        <v>1822</v>
      </c>
      <c r="AB4" s="8" t="s">
        <v>19</v>
      </c>
      <c r="AC4" s="8"/>
    </row>
    <row r="5" spans="1:29" x14ac:dyDescent="0.25">
      <c r="A5" s="9">
        <v>1</v>
      </c>
      <c r="B5" s="24">
        <v>4</v>
      </c>
      <c r="C5" s="2">
        <f t="shared" si="2"/>
        <v>0</v>
      </c>
      <c r="D5" s="8" t="s">
        <v>12</v>
      </c>
      <c r="E5" s="22">
        <f t="shared" si="3"/>
        <v>18</v>
      </c>
      <c r="F5" s="51">
        <v>4</v>
      </c>
      <c r="G5" s="38" t="s">
        <v>1845</v>
      </c>
      <c r="H5" s="53">
        <f t="shared" si="0"/>
        <v>322</v>
      </c>
      <c r="I5" s="52">
        <f t="shared" si="1"/>
        <v>23</v>
      </c>
      <c r="K5" s="3" t="s">
        <v>1795</v>
      </c>
      <c r="L5" s="24">
        <f>COUNTIFS(A2:A649, "3", C2:C649, "1" )</f>
        <v>1</v>
      </c>
      <c r="M5" s="2">
        <v>13</v>
      </c>
      <c r="N5" s="25"/>
      <c r="O5" s="2" t="s">
        <v>13</v>
      </c>
      <c r="P5" s="2">
        <v>4</v>
      </c>
      <c r="Q5" s="2">
        <v>36</v>
      </c>
      <c r="AB5" s="8" t="s">
        <v>23</v>
      </c>
      <c r="AC5" s="8" t="s">
        <v>24</v>
      </c>
    </row>
    <row r="6" spans="1:29" x14ac:dyDescent="0.25">
      <c r="A6" s="9">
        <v>1</v>
      </c>
      <c r="B6" s="24">
        <v>5</v>
      </c>
      <c r="C6" s="2">
        <f t="shared" si="2"/>
        <v>0</v>
      </c>
      <c r="D6" s="8" t="s">
        <v>12</v>
      </c>
      <c r="E6" s="22">
        <f t="shared" si="3"/>
        <v>20</v>
      </c>
      <c r="F6" s="51">
        <v>5</v>
      </c>
      <c r="G6" s="38" t="s">
        <v>47</v>
      </c>
      <c r="H6" s="54">
        <f t="shared" si="0"/>
        <v>4758</v>
      </c>
      <c r="I6" s="52">
        <f t="shared" si="1"/>
        <v>22.985507246376812</v>
      </c>
      <c r="K6" s="3" t="s">
        <v>1796</v>
      </c>
      <c r="L6" s="24">
        <f>COUNTIFS(A2:A649, "4", C2:C649, "1" )</f>
        <v>0</v>
      </c>
      <c r="M6" s="2">
        <v>14</v>
      </c>
      <c r="N6" s="25"/>
      <c r="O6" s="2" t="s">
        <v>1822</v>
      </c>
      <c r="P6" s="2">
        <v>22</v>
      </c>
      <c r="Q6" s="2">
        <v>588</v>
      </c>
      <c r="AB6" s="8" t="s">
        <v>26</v>
      </c>
      <c r="AC6" s="8" t="s">
        <v>27</v>
      </c>
    </row>
    <row r="7" spans="1:29" x14ac:dyDescent="0.25">
      <c r="A7" s="9">
        <v>1</v>
      </c>
      <c r="B7" s="24">
        <v>2</v>
      </c>
      <c r="C7" s="2">
        <f t="shared" si="2"/>
        <v>0</v>
      </c>
      <c r="D7" s="8" t="s">
        <v>12</v>
      </c>
      <c r="E7" s="22">
        <f t="shared" si="3"/>
        <v>20</v>
      </c>
      <c r="F7" s="51">
        <v>6</v>
      </c>
      <c r="G7" s="38" t="s">
        <v>84</v>
      </c>
      <c r="H7" s="52">
        <f t="shared" si="0"/>
        <v>1380</v>
      </c>
      <c r="I7" s="52">
        <f t="shared" si="1"/>
        <v>23</v>
      </c>
      <c r="K7" s="3" t="s">
        <v>1797</v>
      </c>
      <c r="L7" s="24">
        <f>COUNTIFS(A2:A649, "5", C2:C649, "1" )</f>
        <v>116</v>
      </c>
      <c r="M7" s="2">
        <v>207</v>
      </c>
      <c r="N7" s="25"/>
      <c r="AB7" s="8" t="s">
        <v>29</v>
      </c>
      <c r="AC7" s="8" t="s">
        <v>30</v>
      </c>
    </row>
    <row r="8" spans="1:29" x14ac:dyDescent="0.25">
      <c r="A8" s="9">
        <v>7</v>
      </c>
      <c r="B8" s="24">
        <v>7</v>
      </c>
      <c r="C8" s="2">
        <f t="shared" si="2"/>
        <v>1</v>
      </c>
      <c r="D8" s="8" t="s">
        <v>20</v>
      </c>
      <c r="E8" s="22">
        <f t="shared" si="3"/>
        <v>18</v>
      </c>
      <c r="F8" s="51">
        <v>7</v>
      </c>
      <c r="G8" s="38" t="s">
        <v>21</v>
      </c>
      <c r="H8" s="54">
        <f t="shared" si="0"/>
        <v>3610</v>
      </c>
      <c r="I8" s="52">
        <f t="shared" si="1"/>
        <v>26.940298507462686</v>
      </c>
      <c r="K8" s="3" t="s">
        <v>1798</v>
      </c>
      <c r="L8" s="24">
        <f>COUNTIFS(A2:A649, "6", C2:C649, "1" )</f>
        <v>3</v>
      </c>
      <c r="M8" s="2">
        <v>60</v>
      </c>
      <c r="N8" s="25"/>
      <c r="AB8" s="8" t="s">
        <v>32</v>
      </c>
      <c r="AC8" s="8" t="s">
        <v>33</v>
      </c>
    </row>
    <row r="9" spans="1:29" x14ac:dyDescent="0.25">
      <c r="A9" s="9">
        <v>8</v>
      </c>
      <c r="B9" s="24">
        <v>2</v>
      </c>
      <c r="C9" s="2">
        <f t="shared" si="2"/>
        <v>0</v>
      </c>
      <c r="D9" s="8" t="s">
        <v>12</v>
      </c>
      <c r="E9" s="22">
        <f t="shared" si="3"/>
        <v>14</v>
      </c>
      <c r="F9" s="51">
        <v>8</v>
      </c>
      <c r="G9" s="38" t="s">
        <v>37</v>
      </c>
      <c r="H9" s="52">
        <f t="shared" si="0"/>
        <v>1184</v>
      </c>
      <c r="I9" s="52">
        <f t="shared" si="1"/>
        <v>22.76923076923077</v>
      </c>
      <c r="K9" s="3" t="s">
        <v>1799</v>
      </c>
      <c r="L9" s="24">
        <f>COUNTIFS(A2:A649, "7", C2:C649, "1" )</f>
        <v>54</v>
      </c>
      <c r="M9" s="2">
        <v>134</v>
      </c>
      <c r="N9" s="25"/>
      <c r="P9" s="67" t="s">
        <v>1860</v>
      </c>
      <c r="Q9" s="67"/>
      <c r="AB9" s="8" t="s">
        <v>35</v>
      </c>
      <c r="AC9" s="8" t="s">
        <v>36</v>
      </c>
    </row>
    <row r="10" spans="1:29" x14ac:dyDescent="0.25">
      <c r="A10" s="9">
        <v>2</v>
      </c>
      <c r="B10" s="24">
        <v>5</v>
      </c>
      <c r="C10" s="2">
        <f t="shared" si="2"/>
        <v>0</v>
      </c>
      <c r="D10" s="8" t="s">
        <v>12</v>
      </c>
      <c r="E10" s="22">
        <f t="shared" si="3"/>
        <v>12</v>
      </c>
      <c r="F10" s="48"/>
      <c r="G10" s="48"/>
      <c r="H10" s="48"/>
      <c r="I10" s="63" t="s">
        <v>1871</v>
      </c>
      <c r="K10" s="3" t="s">
        <v>1800</v>
      </c>
      <c r="L10" s="24">
        <f>COUNTIFS(A2:A649, "8", C2:C649, "1" )</f>
        <v>4</v>
      </c>
      <c r="M10" s="2">
        <v>52</v>
      </c>
      <c r="N10" s="25"/>
      <c r="O10" s="21" t="s">
        <v>1821</v>
      </c>
      <c r="P10" s="2" t="s">
        <v>17</v>
      </c>
      <c r="Q10" s="2" t="s">
        <v>1822</v>
      </c>
      <c r="AB10" s="8" t="s">
        <v>39</v>
      </c>
      <c r="AC10" s="8" t="s">
        <v>40</v>
      </c>
    </row>
    <row r="11" spans="1:29" x14ac:dyDescent="0.25">
      <c r="A11" s="9">
        <v>2</v>
      </c>
      <c r="B11" s="24">
        <v>5</v>
      </c>
      <c r="C11" s="2">
        <f t="shared" si="2"/>
        <v>0</v>
      </c>
      <c r="D11" s="8" t="s">
        <v>20</v>
      </c>
      <c r="E11" s="22">
        <f t="shared" si="3"/>
        <v>16</v>
      </c>
      <c r="F11" s="48"/>
      <c r="G11" s="48"/>
      <c r="H11" s="48"/>
      <c r="I11" s="56"/>
      <c r="K11" s="16"/>
      <c r="L11" s="16"/>
      <c r="M11" s="2">
        <f>SUM(M3:M10)</f>
        <v>650</v>
      </c>
      <c r="N11" s="25"/>
      <c r="O11" s="2" t="s">
        <v>17</v>
      </c>
      <c r="P11" s="2">
        <v>23</v>
      </c>
      <c r="Q11" s="2">
        <v>107</v>
      </c>
      <c r="AB11" s="8" t="s">
        <v>42</v>
      </c>
      <c r="AC11" s="8" t="s">
        <v>43</v>
      </c>
    </row>
    <row r="12" spans="1:29" x14ac:dyDescent="0.25">
      <c r="A12" s="9">
        <v>5</v>
      </c>
      <c r="B12" s="24">
        <v>5</v>
      </c>
      <c r="C12" s="2">
        <f t="shared" si="2"/>
        <v>1</v>
      </c>
      <c r="D12" s="8" t="s">
        <v>12</v>
      </c>
      <c r="E12" s="22">
        <f t="shared" si="3"/>
        <v>12</v>
      </c>
      <c r="F12" s="48"/>
      <c r="G12" s="48"/>
      <c r="H12" s="48"/>
      <c r="I12" s="48"/>
      <c r="K12" s="16"/>
      <c r="L12" s="16"/>
      <c r="O12" s="2" t="s">
        <v>1822</v>
      </c>
      <c r="P12" s="2">
        <v>115</v>
      </c>
      <c r="Q12" s="2">
        <f>650-23-115-107</f>
        <v>405</v>
      </c>
      <c r="AB12" s="8" t="s">
        <v>45</v>
      </c>
      <c r="AC12" s="8" t="s">
        <v>46</v>
      </c>
    </row>
    <row r="13" spans="1:29" x14ac:dyDescent="0.25">
      <c r="A13" s="9">
        <v>1</v>
      </c>
      <c r="B13" s="24">
        <v>7</v>
      </c>
      <c r="C13" s="2">
        <f t="shared" si="2"/>
        <v>0</v>
      </c>
      <c r="D13" s="8" t="s">
        <v>12</v>
      </c>
      <c r="E13" s="22">
        <f t="shared" si="3"/>
        <v>24</v>
      </c>
      <c r="F13" s="48"/>
      <c r="G13" s="48"/>
      <c r="H13" s="48"/>
      <c r="I13" s="48"/>
      <c r="K13" s="20" t="s">
        <v>1804</v>
      </c>
      <c r="L13" s="20" t="s">
        <v>1802</v>
      </c>
      <c r="AB13" s="8" t="s">
        <v>49</v>
      </c>
      <c r="AC13" s="8" t="s">
        <v>50</v>
      </c>
    </row>
    <row r="14" spans="1:29" x14ac:dyDescent="0.25">
      <c r="A14" s="9">
        <v>2</v>
      </c>
      <c r="B14" s="24">
        <v>5</v>
      </c>
      <c r="C14" s="2">
        <f t="shared" si="2"/>
        <v>0</v>
      </c>
      <c r="D14" s="8" t="s">
        <v>12</v>
      </c>
      <c r="E14" s="22">
        <f t="shared" si="3"/>
        <v>16</v>
      </c>
      <c r="F14" s="48"/>
      <c r="G14" s="48"/>
      <c r="H14" s="48"/>
      <c r="I14" s="48"/>
      <c r="K14" s="3" t="s">
        <v>1806</v>
      </c>
      <c r="L14" s="2">
        <f>COUNTIFS(A2:A649, "1", C2:C649, "0" )</f>
        <v>36</v>
      </c>
      <c r="AB14" s="8" t="s">
        <v>52</v>
      </c>
      <c r="AC14" s="8" t="s">
        <v>53</v>
      </c>
    </row>
    <row r="15" spans="1:29" x14ac:dyDescent="0.25">
      <c r="A15" s="9">
        <v>2</v>
      </c>
      <c r="B15" s="24">
        <v>5</v>
      </c>
      <c r="C15" s="2">
        <f t="shared" si="2"/>
        <v>0</v>
      </c>
      <c r="D15" s="8" t="s">
        <v>20</v>
      </c>
      <c r="E15" s="22">
        <f t="shared" si="3"/>
        <v>28</v>
      </c>
      <c r="F15" s="48"/>
      <c r="G15" s="48"/>
      <c r="H15" s="48"/>
      <c r="I15" s="48"/>
      <c r="K15" s="3" t="s">
        <v>1807</v>
      </c>
      <c r="L15" s="2">
        <f>COUNTIFS(A2:A649, "2", C2:C649, "0" )</f>
        <v>107</v>
      </c>
      <c r="P15" s="67" t="s">
        <v>1860</v>
      </c>
      <c r="Q15" s="67"/>
      <c r="AB15" s="8" t="s">
        <v>55</v>
      </c>
      <c r="AC15" s="8"/>
    </row>
    <row r="16" spans="1:29" x14ac:dyDescent="0.25">
      <c r="A16" s="9">
        <v>2</v>
      </c>
      <c r="B16" s="24">
        <v>5</v>
      </c>
      <c r="C16" s="2">
        <f t="shared" si="2"/>
        <v>0</v>
      </c>
      <c r="D16" s="8" t="s">
        <v>12</v>
      </c>
      <c r="E16" s="22">
        <f t="shared" si="3"/>
        <v>28</v>
      </c>
      <c r="F16" s="48"/>
      <c r="G16" s="48"/>
      <c r="H16" s="48"/>
      <c r="I16" s="48"/>
      <c r="K16" s="3" t="s">
        <v>1808</v>
      </c>
      <c r="L16" s="2">
        <f>COUNTIFS(A2:A649, "3", C2:C649, "0" )</f>
        <v>12</v>
      </c>
      <c r="O16" s="21" t="s">
        <v>1821</v>
      </c>
      <c r="P16" s="2" t="s">
        <v>273</v>
      </c>
      <c r="Q16" s="2" t="s">
        <v>1822</v>
      </c>
      <c r="AB16" s="8" t="s">
        <v>57</v>
      </c>
      <c r="AC16" s="8" t="s">
        <v>58</v>
      </c>
    </row>
    <row r="17" spans="1:29" x14ac:dyDescent="0.25">
      <c r="A17" s="9">
        <v>5</v>
      </c>
      <c r="B17" s="24">
        <v>7</v>
      </c>
      <c r="C17" s="2">
        <f t="shared" si="2"/>
        <v>0</v>
      </c>
      <c r="D17" s="8" t="s">
        <v>20</v>
      </c>
      <c r="E17" s="22">
        <f t="shared" si="3"/>
        <v>50</v>
      </c>
      <c r="F17" s="48"/>
      <c r="G17" s="48"/>
      <c r="H17" s="48"/>
      <c r="I17" s="48"/>
      <c r="K17" s="3" t="s">
        <v>1809</v>
      </c>
      <c r="L17" s="2">
        <f>COUNTIFS(A2:A649, "4", C2:C649, "0" )</f>
        <v>14</v>
      </c>
      <c r="O17" s="2" t="s">
        <v>273</v>
      </c>
      <c r="P17" s="2">
        <v>1</v>
      </c>
      <c r="Q17" s="2">
        <v>12</v>
      </c>
      <c r="AB17" s="8" t="s">
        <v>60</v>
      </c>
      <c r="AC17" s="8"/>
    </row>
    <row r="18" spans="1:29" x14ac:dyDescent="0.25">
      <c r="A18" s="9">
        <v>1</v>
      </c>
      <c r="B18" s="24">
        <v>2</v>
      </c>
      <c r="C18" s="2">
        <f t="shared" si="2"/>
        <v>0</v>
      </c>
      <c r="D18" s="8" t="s">
        <v>12</v>
      </c>
      <c r="E18" s="22">
        <f t="shared" si="3"/>
        <v>22</v>
      </c>
      <c r="F18" s="48"/>
      <c r="G18" s="48"/>
      <c r="H18" s="48"/>
      <c r="I18" s="48"/>
      <c r="K18" s="3" t="s">
        <v>1810</v>
      </c>
      <c r="L18" s="2">
        <f>COUNTIFS(A2:A649, "5", C2:C649, "0" )</f>
        <v>90</v>
      </c>
      <c r="O18" s="2" t="s">
        <v>1822</v>
      </c>
      <c r="P18" s="2">
        <v>4</v>
      </c>
      <c r="Q18" s="2">
        <f>650-1-12-4</f>
        <v>633</v>
      </c>
      <c r="AB18" s="8" t="s">
        <v>62</v>
      </c>
      <c r="AC18" s="8" t="s">
        <v>63</v>
      </c>
    </row>
    <row r="19" spans="1:29" x14ac:dyDescent="0.25">
      <c r="A19" s="9">
        <v>2</v>
      </c>
      <c r="B19" s="24">
        <v>5</v>
      </c>
      <c r="C19" s="2">
        <f t="shared" si="2"/>
        <v>0</v>
      </c>
      <c r="D19" s="8" t="s">
        <v>12</v>
      </c>
      <c r="E19" s="22">
        <f t="shared" si="3"/>
        <v>16</v>
      </c>
      <c r="F19" s="48"/>
      <c r="G19" s="48"/>
      <c r="H19" s="48"/>
      <c r="I19" s="48"/>
      <c r="K19" s="3" t="s">
        <v>1811</v>
      </c>
      <c r="L19" s="2">
        <f>COUNTIFS(A2:A649, "6", C2:C649, "0" )</f>
        <v>56</v>
      </c>
      <c r="AB19" s="8" t="s">
        <v>65</v>
      </c>
      <c r="AC19" s="8" t="s">
        <v>66</v>
      </c>
    </row>
    <row r="20" spans="1:29" x14ac:dyDescent="0.25">
      <c r="A20" s="9">
        <v>2</v>
      </c>
      <c r="B20" s="24">
        <v>1</v>
      </c>
      <c r="C20" s="2">
        <f t="shared" si="2"/>
        <v>0</v>
      </c>
      <c r="D20" s="8" t="s">
        <v>12</v>
      </c>
      <c r="E20" s="22">
        <f t="shared" si="3"/>
        <v>22</v>
      </c>
      <c r="F20" s="48"/>
      <c r="G20" s="48"/>
      <c r="H20" s="48"/>
      <c r="I20" s="48"/>
      <c r="K20" s="3" t="s">
        <v>1812</v>
      </c>
      <c r="L20" s="2">
        <f>COUNTIFS(A2:A649, "7", C2:C649, "0" )</f>
        <v>80</v>
      </c>
      <c r="AB20" s="8" t="s">
        <v>68</v>
      </c>
      <c r="AC20" s="8" t="s">
        <v>69</v>
      </c>
    </row>
    <row r="21" spans="1:29" x14ac:dyDescent="0.25">
      <c r="A21" s="9">
        <v>5</v>
      </c>
      <c r="B21" s="24">
        <v>7</v>
      </c>
      <c r="C21" s="2">
        <f t="shared" si="2"/>
        <v>0</v>
      </c>
      <c r="D21" s="8" t="s">
        <v>72</v>
      </c>
      <c r="E21" s="22">
        <f t="shared" si="3"/>
        <v>12</v>
      </c>
      <c r="F21" s="48"/>
      <c r="G21" s="48"/>
      <c r="H21" s="48"/>
      <c r="I21" s="48"/>
      <c r="K21" s="3" t="s">
        <v>1813</v>
      </c>
      <c r="L21" s="2">
        <f>COUNTIFS(A2:A649, "8", C2:C649, "0" )</f>
        <v>48</v>
      </c>
      <c r="P21" s="67" t="s">
        <v>1860</v>
      </c>
      <c r="Q21" s="67"/>
      <c r="AB21" s="8" t="s">
        <v>71</v>
      </c>
      <c r="AC21" s="8"/>
    </row>
    <row r="22" spans="1:29" x14ac:dyDescent="0.25">
      <c r="A22" s="9">
        <v>5</v>
      </c>
      <c r="B22" s="24">
        <v>5</v>
      </c>
      <c r="C22" s="2">
        <f t="shared" si="2"/>
        <v>1</v>
      </c>
      <c r="D22" s="8" t="s">
        <v>72</v>
      </c>
      <c r="E22" s="22">
        <f t="shared" si="3"/>
        <v>20</v>
      </c>
      <c r="F22" s="48"/>
      <c r="G22" s="48"/>
      <c r="H22" s="48"/>
      <c r="I22" s="48"/>
      <c r="O22" s="21" t="s">
        <v>1821</v>
      </c>
      <c r="P22" s="2" t="s">
        <v>1833</v>
      </c>
      <c r="Q22" s="2" t="s">
        <v>1822</v>
      </c>
      <c r="AB22" s="8" t="s">
        <v>74</v>
      </c>
      <c r="AC22" s="8" t="s">
        <v>75</v>
      </c>
    </row>
    <row r="23" spans="1:29" x14ac:dyDescent="0.25">
      <c r="A23" s="9">
        <v>2</v>
      </c>
      <c r="B23" s="24">
        <v>2</v>
      </c>
      <c r="C23" s="2">
        <f t="shared" si="2"/>
        <v>1</v>
      </c>
      <c r="D23" s="8" t="s">
        <v>12</v>
      </c>
      <c r="E23" s="22">
        <f t="shared" si="3"/>
        <v>22</v>
      </c>
      <c r="F23" s="48"/>
      <c r="G23" s="48"/>
      <c r="H23" s="48"/>
      <c r="I23" s="48"/>
      <c r="K23" s="20" t="s">
        <v>1803</v>
      </c>
      <c r="L23" s="20" t="s">
        <v>1802</v>
      </c>
      <c r="O23" s="2" t="s">
        <v>1833</v>
      </c>
      <c r="P23" s="2">
        <v>0</v>
      </c>
      <c r="Q23" s="2">
        <v>14</v>
      </c>
      <c r="AB23" s="8" t="s">
        <v>77</v>
      </c>
      <c r="AC23" s="8"/>
    </row>
    <row r="24" spans="1:29" x14ac:dyDescent="0.25">
      <c r="A24" s="9">
        <v>5</v>
      </c>
      <c r="B24" s="24">
        <v>5</v>
      </c>
      <c r="C24" s="2">
        <f t="shared" si="2"/>
        <v>1</v>
      </c>
      <c r="D24" s="8" t="s">
        <v>72</v>
      </c>
      <c r="E24" s="22">
        <f t="shared" si="3"/>
        <v>24</v>
      </c>
      <c r="F24" s="48"/>
      <c r="G24" s="48"/>
      <c r="H24" s="48"/>
      <c r="I24" s="48"/>
      <c r="K24" s="3" t="s">
        <v>1805</v>
      </c>
      <c r="L24" s="2">
        <f>COUNTIFS(B2:B649, "1", C2:C649, "0" )</f>
        <v>22</v>
      </c>
      <c r="O24" s="2" t="s">
        <v>1822</v>
      </c>
      <c r="P24" s="2">
        <v>5</v>
      </c>
      <c r="Q24" s="2">
        <f>650-0-14-5</f>
        <v>631</v>
      </c>
      <c r="AB24" s="8" t="s">
        <v>79</v>
      </c>
      <c r="AC24" s="8" t="s">
        <v>80</v>
      </c>
    </row>
    <row r="25" spans="1:29" x14ac:dyDescent="0.25">
      <c r="A25" s="9">
        <v>6</v>
      </c>
      <c r="B25" s="24">
        <v>7</v>
      </c>
      <c r="C25" s="2">
        <f t="shared" si="2"/>
        <v>0</v>
      </c>
      <c r="D25" s="8" t="s">
        <v>12</v>
      </c>
      <c r="E25" s="22">
        <f t="shared" si="3"/>
        <v>8</v>
      </c>
      <c r="F25" s="48"/>
      <c r="G25" s="48"/>
      <c r="H25" s="48"/>
      <c r="I25" s="48"/>
      <c r="K25" s="3" t="s">
        <v>1814</v>
      </c>
      <c r="L25" s="2">
        <f>COUNTIFS(B2:B649, "2", C2:C649, "0" )</f>
        <v>115</v>
      </c>
      <c r="AB25" s="8" t="s">
        <v>82</v>
      </c>
      <c r="AC25" s="8" t="s">
        <v>83</v>
      </c>
    </row>
    <row r="26" spans="1:29" x14ac:dyDescent="0.25">
      <c r="A26" s="9">
        <v>2</v>
      </c>
      <c r="B26" s="24">
        <v>5</v>
      </c>
      <c r="C26" s="2">
        <f t="shared" si="2"/>
        <v>0</v>
      </c>
      <c r="D26" s="8" t="s">
        <v>20</v>
      </c>
      <c r="E26" s="22">
        <f t="shared" si="3"/>
        <v>14</v>
      </c>
      <c r="F26" s="48"/>
      <c r="G26" s="48"/>
      <c r="H26" s="48"/>
      <c r="I26" s="48"/>
      <c r="K26" s="3" t="s">
        <v>1815</v>
      </c>
      <c r="L26" s="2">
        <f>COUNTIFS(B2:B649, "3", C2:C649, "0" )</f>
        <v>4</v>
      </c>
      <c r="P26" s="67" t="s">
        <v>1860</v>
      </c>
      <c r="Q26" s="67"/>
      <c r="AB26" s="8" t="s">
        <v>86</v>
      </c>
      <c r="AC26" s="8"/>
    </row>
    <row r="27" spans="1:29" x14ac:dyDescent="0.25">
      <c r="A27" s="9">
        <v>2</v>
      </c>
      <c r="B27" s="24">
        <v>5</v>
      </c>
      <c r="C27" s="2">
        <f t="shared" si="2"/>
        <v>0</v>
      </c>
      <c r="D27" s="8" t="s">
        <v>12</v>
      </c>
      <c r="E27" s="22">
        <f t="shared" si="3"/>
        <v>18</v>
      </c>
      <c r="F27" s="48"/>
      <c r="G27" s="48"/>
      <c r="H27" s="48"/>
      <c r="I27" s="48"/>
      <c r="K27" s="3" t="s">
        <v>1816</v>
      </c>
      <c r="L27" s="2">
        <f>COUNTIFS(B2:B649, "4", C2:C649, "0" )</f>
        <v>5</v>
      </c>
      <c r="O27" s="21" t="s">
        <v>1821</v>
      </c>
      <c r="P27" s="2" t="s">
        <v>47</v>
      </c>
      <c r="Q27" s="2" t="s">
        <v>1822</v>
      </c>
      <c r="T27" s="67" t="s">
        <v>1860</v>
      </c>
      <c r="U27" s="67"/>
      <c r="AB27" s="8" t="s">
        <v>88</v>
      </c>
      <c r="AC27" s="8" t="s">
        <v>89</v>
      </c>
    </row>
    <row r="28" spans="1:29" x14ac:dyDescent="0.25">
      <c r="A28" s="9">
        <v>7</v>
      </c>
      <c r="B28" s="24">
        <v>7</v>
      </c>
      <c r="C28" s="2">
        <f t="shared" si="2"/>
        <v>1</v>
      </c>
      <c r="D28" s="8" t="s">
        <v>72</v>
      </c>
      <c r="E28" s="22">
        <f t="shared" si="3"/>
        <v>36</v>
      </c>
      <c r="F28" s="48"/>
      <c r="G28" s="48"/>
      <c r="H28" s="48"/>
      <c r="I28" s="48"/>
      <c r="K28" s="3" t="s">
        <v>1817</v>
      </c>
      <c r="L28" s="2">
        <f>COUNTIFS(B2:B649, "5", C2:C649, "0" )</f>
        <v>145</v>
      </c>
      <c r="O28" s="2" t="s">
        <v>47</v>
      </c>
      <c r="P28" s="2">
        <v>116</v>
      </c>
      <c r="Q28" s="2">
        <v>90</v>
      </c>
      <c r="S28" s="21" t="s">
        <v>1821</v>
      </c>
      <c r="T28" s="2" t="s">
        <v>21</v>
      </c>
      <c r="U28" s="2" t="s">
        <v>1822</v>
      </c>
      <c r="AB28" s="8" t="s">
        <v>91</v>
      </c>
      <c r="AC28" s="8" t="s">
        <v>92</v>
      </c>
    </row>
    <row r="29" spans="1:29" x14ac:dyDescent="0.25">
      <c r="A29" s="9">
        <v>1</v>
      </c>
      <c r="B29" s="24">
        <v>5</v>
      </c>
      <c r="C29" s="2">
        <f t="shared" si="2"/>
        <v>0</v>
      </c>
      <c r="D29" s="8" t="s">
        <v>12</v>
      </c>
      <c r="E29" s="22">
        <f t="shared" si="3"/>
        <v>12</v>
      </c>
      <c r="F29" s="48"/>
      <c r="G29" s="48"/>
      <c r="H29" s="48"/>
      <c r="I29" s="48"/>
      <c r="K29" s="3" t="s">
        <v>1818</v>
      </c>
      <c r="L29" s="2">
        <f>COUNTIFS(B2:B649, "6", C2:C649, "0" )</f>
        <v>35</v>
      </c>
      <c r="O29" s="2" t="s">
        <v>1822</v>
      </c>
      <c r="P29" s="2">
        <v>145</v>
      </c>
      <c r="Q29" s="2">
        <v>299</v>
      </c>
      <c r="S29" s="2" t="s">
        <v>21</v>
      </c>
      <c r="T29" s="2">
        <v>54</v>
      </c>
      <c r="U29" s="2">
        <v>80</v>
      </c>
      <c r="AB29" s="8" t="s">
        <v>94</v>
      </c>
      <c r="AC29" s="8" t="s">
        <v>95</v>
      </c>
    </row>
    <row r="30" spans="1:29" x14ac:dyDescent="0.25">
      <c r="A30" s="9">
        <v>8</v>
      </c>
      <c r="B30" s="24">
        <v>1</v>
      </c>
      <c r="C30" s="2">
        <f t="shared" si="2"/>
        <v>0</v>
      </c>
      <c r="D30" s="8" t="s">
        <v>20</v>
      </c>
      <c r="E30" s="22">
        <f t="shared" si="3"/>
        <v>20</v>
      </c>
      <c r="F30" s="48"/>
      <c r="G30" s="48"/>
      <c r="H30" s="48"/>
      <c r="I30" s="48"/>
      <c r="K30" s="3" t="s">
        <v>1819</v>
      </c>
      <c r="L30" s="2">
        <f>COUNTIFS(B2:B649, "7", C2:C649, "0" )</f>
        <v>95</v>
      </c>
      <c r="S30" s="2" t="s">
        <v>1822</v>
      </c>
      <c r="T30" s="2">
        <v>95</v>
      </c>
      <c r="U30" s="2">
        <v>421</v>
      </c>
      <c r="AB30" s="8" t="s">
        <v>97</v>
      </c>
      <c r="AC30" s="8" t="s">
        <v>98</v>
      </c>
    </row>
    <row r="31" spans="1:29" x14ac:dyDescent="0.25">
      <c r="A31" s="9">
        <v>5</v>
      </c>
      <c r="B31" s="24">
        <v>5</v>
      </c>
      <c r="C31" s="2">
        <f t="shared" si="2"/>
        <v>1</v>
      </c>
      <c r="D31" s="8" t="s">
        <v>12</v>
      </c>
      <c r="E31" s="22">
        <f t="shared" si="3"/>
        <v>14</v>
      </c>
      <c r="F31" s="48"/>
      <c r="G31" s="48"/>
      <c r="H31" s="48"/>
      <c r="I31" s="48"/>
      <c r="K31" s="3" t="s">
        <v>1820</v>
      </c>
      <c r="L31" s="2">
        <f>COUNTIFS(B2:B649, "8", C2:C649, "0" )</f>
        <v>22</v>
      </c>
      <c r="AB31" s="8" t="s">
        <v>100</v>
      </c>
      <c r="AC31" s="8" t="s">
        <v>101</v>
      </c>
    </row>
    <row r="32" spans="1:29" x14ac:dyDescent="0.25">
      <c r="A32" s="9">
        <v>7</v>
      </c>
      <c r="B32" s="24">
        <v>6</v>
      </c>
      <c r="C32" s="2">
        <f t="shared" si="2"/>
        <v>0</v>
      </c>
      <c r="D32" s="8" t="s">
        <v>12</v>
      </c>
      <c r="E32" s="22">
        <f t="shared" si="3"/>
        <v>44</v>
      </c>
      <c r="F32" s="48"/>
      <c r="G32" s="48"/>
      <c r="H32" s="48"/>
      <c r="I32" s="48"/>
      <c r="P32" s="67" t="s">
        <v>1860</v>
      </c>
      <c r="Q32" s="67"/>
      <c r="AB32" s="8" t="s">
        <v>103</v>
      </c>
      <c r="AC32" s="8" t="s">
        <v>104</v>
      </c>
    </row>
    <row r="33" spans="1:29" x14ac:dyDescent="0.25">
      <c r="A33" s="9">
        <v>2</v>
      </c>
      <c r="B33" s="24">
        <v>5</v>
      </c>
      <c r="C33" s="2">
        <f t="shared" si="2"/>
        <v>0</v>
      </c>
      <c r="D33" s="8" t="s">
        <v>12</v>
      </c>
      <c r="E33" s="22">
        <f t="shared" si="3"/>
        <v>26</v>
      </c>
      <c r="F33" s="48"/>
      <c r="G33" s="48"/>
      <c r="H33" s="48"/>
      <c r="I33" s="48"/>
      <c r="O33" s="21" t="s">
        <v>1821</v>
      </c>
      <c r="P33" s="2" t="s">
        <v>84</v>
      </c>
      <c r="Q33" s="2" t="s">
        <v>1822</v>
      </c>
      <c r="T33" s="67" t="s">
        <v>1860</v>
      </c>
      <c r="U33" s="67"/>
      <c r="AB33" s="8" t="s">
        <v>106</v>
      </c>
      <c r="AC33" s="8" t="s">
        <v>107</v>
      </c>
    </row>
    <row r="34" spans="1:29" x14ac:dyDescent="0.25">
      <c r="A34" s="9">
        <v>2</v>
      </c>
      <c r="B34" s="24">
        <v>7</v>
      </c>
      <c r="C34" s="2">
        <f t="shared" si="2"/>
        <v>0</v>
      </c>
      <c r="D34" s="8" t="s">
        <v>12</v>
      </c>
      <c r="E34" s="22">
        <f t="shared" si="3"/>
        <v>16</v>
      </c>
      <c r="F34" s="48"/>
      <c r="G34" s="48"/>
      <c r="H34" s="48"/>
      <c r="I34" s="48"/>
      <c r="K34" s="20" t="s">
        <v>1823</v>
      </c>
      <c r="L34" s="20" t="s">
        <v>1802</v>
      </c>
      <c r="O34" s="2" t="s">
        <v>84</v>
      </c>
      <c r="P34" s="2">
        <v>3</v>
      </c>
      <c r="Q34" s="2">
        <v>56</v>
      </c>
      <c r="S34" s="21" t="s">
        <v>1821</v>
      </c>
      <c r="T34" s="2" t="s">
        <v>37</v>
      </c>
      <c r="U34" s="2" t="s">
        <v>1822</v>
      </c>
      <c r="AB34" s="8" t="s">
        <v>109</v>
      </c>
      <c r="AC34" s="8"/>
    </row>
    <row r="35" spans="1:29" x14ac:dyDescent="0.25">
      <c r="A35" s="9">
        <v>1</v>
      </c>
      <c r="B35" s="24">
        <v>7</v>
      </c>
      <c r="C35" s="2">
        <f t="shared" si="2"/>
        <v>0</v>
      </c>
      <c r="D35" s="8" t="s">
        <v>20</v>
      </c>
      <c r="E35" s="22">
        <f t="shared" si="3"/>
        <v>12</v>
      </c>
      <c r="F35" s="48"/>
      <c r="G35" s="48"/>
      <c r="H35" s="48"/>
      <c r="I35" s="48"/>
      <c r="K35" s="3" t="s">
        <v>1824</v>
      </c>
      <c r="L35" s="2">
        <f t="shared" ref="L35:L42" si="4">650-L3-L14-L24</f>
        <v>588</v>
      </c>
      <c r="O35" s="2" t="s">
        <v>1822</v>
      </c>
      <c r="P35" s="2">
        <v>35</v>
      </c>
      <c r="Q35" s="2">
        <v>556</v>
      </c>
      <c r="S35" s="2" t="s">
        <v>37</v>
      </c>
      <c r="T35" s="2">
        <v>4</v>
      </c>
      <c r="U35" s="2">
        <v>48</v>
      </c>
      <c r="AB35" s="8" t="s">
        <v>111</v>
      </c>
      <c r="AC35" s="8" t="s">
        <v>112</v>
      </c>
    </row>
    <row r="36" spans="1:29" x14ac:dyDescent="0.25">
      <c r="A36" s="9">
        <v>8</v>
      </c>
      <c r="B36" s="24">
        <v>2</v>
      </c>
      <c r="C36" s="2">
        <f t="shared" si="2"/>
        <v>0</v>
      </c>
      <c r="D36" s="8" t="s">
        <v>12</v>
      </c>
      <c r="E36" s="22">
        <f t="shared" si="3"/>
        <v>14</v>
      </c>
      <c r="F36" s="48"/>
      <c r="G36" s="48"/>
      <c r="H36" s="48"/>
      <c r="I36" s="48"/>
      <c r="K36" s="3" t="s">
        <v>1825</v>
      </c>
      <c r="L36" s="2">
        <f t="shared" si="4"/>
        <v>405</v>
      </c>
      <c r="M36" s="68" t="s">
        <v>1832</v>
      </c>
      <c r="N36" s="68"/>
      <c r="O36" s="68"/>
      <c r="S36" s="2" t="s">
        <v>1822</v>
      </c>
      <c r="T36" s="2">
        <v>22</v>
      </c>
      <c r="U36" s="2">
        <v>576</v>
      </c>
      <c r="AB36" s="8" t="s">
        <v>114</v>
      </c>
      <c r="AC36" s="8"/>
    </row>
    <row r="37" spans="1:29" x14ac:dyDescent="0.25">
      <c r="A37" s="9">
        <v>5</v>
      </c>
      <c r="B37" s="24">
        <v>5</v>
      </c>
      <c r="C37" s="2">
        <f t="shared" si="2"/>
        <v>1</v>
      </c>
      <c r="D37" s="8" t="s">
        <v>12</v>
      </c>
      <c r="E37" s="22">
        <f t="shared" si="3"/>
        <v>22</v>
      </c>
      <c r="F37" s="48"/>
      <c r="G37" s="48"/>
      <c r="H37" s="48"/>
      <c r="I37" s="48"/>
      <c r="K37" s="3" t="s">
        <v>1826</v>
      </c>
      <c r="L37" s="2">
        <f t="shared" si="4"/>
        <v>633</v>
      </c>
      <c r="M37" s="68"/>
      <c r="N37" s="68"/>
      <c r="O37" s="68"/>
      <c r="AB37" s="8" t="s">
        <v>116</v>
      </c>
      <c r="AC37" s="8" t="s">
        <v>117</v>
      </c>
    </row>
    <row r="38" spans="1:29" x14ac:dyDescent="0.25">
      <c r="A38" s="9">
        <v>2</v>
      </c>
      <c r="B38" s="24">
        <v>7</v>
      </c>
      <c r="C38" s="2">
        <f t="shared" si="2"/>
        <v>0</v>
      </c>
      <c r="D38" s="8" t="s">
        <v>12</v>
      </c>
      <c r="E38" s="22">
        <f t="shared" si="3"/>
        <v>10</v>
      </c>
      <c r="F38" s="48"/>
      <c r="G38" s="48"/>
      <c r="H38" s="48"/>
      <c r="I38" s="48"/>
      <c r="K38" s="3" t="s">
        <v>1827</v>
      </c>
      <c r="L38" s="2">
        <f t="shared" si="4"/>
        <v>631</v>
      </c>
      <c r="M38" s="68"/>
      <c r="N38" s="68"/>
      <c r="O38" s="68"/>
      <c r="AB38" s="8" t="s">
        <v>119</v>
      </c>
      <c r="AC38" s="8" t="s">
        <v>120</v>
      </c>
    </row>
    <row r="39" spans="1:29" x14ac:dyDescent="0.25">
      <c r="A39" s="9">
        <v>6</v>
      </c>
      <c r="B39" s="24">
        <v>5</v>
      </c>
      <c r="C39" s="2">
        <f t="shared" si="2"/>
        <v>0</v>
      </c>
      <c r="D39" s="8" t="s">
        <v>20</v>
      </c>
      <c r="E39" s="22">
        <f t="shared" si="3"/>
        <v>14</v>
      </c>
      <c r="F39" s="48"/>
      <c r="G39" s="48"/>
      <c r="H39" s="48"/>
      <c r="I39" s="48"/>
      <c r="K39" s="3" t="s">
        <v>1828</v>
      </c>
      <c r="L39" s="2">
        <f t="shared" si="4"/>
        <v>299</v>
      </c>
      <c r="M39" s="68"/>
      <c r="N39" s="68"/>
      <c r="O39" s="68"/>
      <c r="AB39" s="8" t="s">
        <v>122</v>
      </c>
      <c r="AC39" s="8" t="s">
        <v>123</v>
      </c>
    </row>
    <row r="40" spans="1:29" x14ac:dyDescent="0.25">
      <c r="A40" s="9">
        <v>6</v>
      </c>
      <c r="B40" s="24">
        <v>5</v>
      </c>
      <c r="C40" s="2">
        <f t="shared" si="2"/>
        <v>0</v>
      </c>
      <c r="D40" s="8" t="s">
        <v>127</v>
      </c>
      <c r="E40" s="22">
        <f t="shared" si="3"/>
        <v>14</v>
      </c>
      <c r="F40" s="48"/>
      <c r="G40" s="48"/>
      <c r="H40" s="48"/>
      <c r="I40" s="48"/>
      <c r="K40" s="3" t="s">
        <v>1829</v>
      </c>
      <c r="L40" s="2">
        <f t="shared" si="4"/>
        <v>556</v>
      </c>
      <c r="AB40" s="8" t="s">
        <v>125</v>
      </c>
      <c r="AC40" s="8" t="s">
        <v>126</v>
      </c>
    </row>
    <row r="41" spans="1:29" x14ac:dyDescent="0.25">
      <c r="A41" s="9">
        <v>5</v>
      </c>
      <c r="B41" s="24">
        <v>1</v>
      </c>
      <c r="C41" s="2">
        <f t="shared" si="2"/>
        <v>0</v>
      </c>
      <c r="D41" s="8" t="s">
        <v>12</v>
      </c>
      <c r="E41" s="22">
        <f t="shared" si="3"/>
        <v>12</v>
      </c>
      <c r="F41" s="48"/>
      <c r="G41" s="48"/>
      <c r="H41" s="48"/>
      <c r="I41" s="48"/>
      <c r="K41" s="3" t="s">
        <v>1830</v>
      </c>
      <c r="L41" s="2">
        <f t="shared" si="4"/>
        <v>421</v>
      </c>
      <c r="AB41" s="8" t="s">
        <v>129</v>
      </c>
      <c r="AC41" s="8" t="s">
        <v>130</v>
      </c>
    </row>
    <row r="42" spans="1:29" x14ac:dyDescent="0.25">
      <c r="A42" s="9">
        <v>2</v>
      </c>
      <c r="B42" s="24">
        <v>7</v>
      </c>
      <c r="C42" s="2">
        <f t="shared" si="2"/>
        <v>0</v>
      </c>
      <c r="D42" s="8" t="s">
        <v>12</v>
      </c>
      <c r="E42" s="22">
        <f t="shared" si="3"/>
        <v>16</v>
      </c>
      <c r="F42" s="48"/>
      <c r="G42" s="48"/>
      <c r="H42" s="48"/>
      <c r="I42" s="48"/>
      <c r="K42" s="3" t="s">
        <v>1831</v>
      </c>
      <c r="L42" s="2">
        <f t="shared" si="4"/>
        <v>576</v>
      </c>
      <c r="S42" t="s">
        <v>1837</v>
      </c>
      <c r="AB42" s="8" t="s">
        <v>132</v>
      </c>
      <c r="AC42" s="8" t="s">
        <v>133</v>
      </c>
    </row>
    <row r="43" spans="1:29" x14ac:dyDescent="0.25">
      <c r="A43" s="9">
        <v>4</v>
      </c>
      <c r="B43" s="24">
        <v>2</v>
      </c>
      <c r="C43" s="2">
        <f t="shared" si="2"/>
        <v>0</v>
      </c>
      <c r="D43" s="8" t="s">
        <v>20</v>
      </c>
      <c r="E43" s="22">
        <f t="shared" si="3"/>
        <v>16</v>
      </c>
      <c r="F43" s="48"/>
      <c r="G43" s="48"/>
      <c r="H43" s="48"/>
      <c r="I43" s="48"/>
      <c r="Q43" s="22" t="s">
        <v>1836</v>
      </c>
      <c r="R43" s="22"/>
      <c r="S43" s="22" t="s">
        <v>1863</v>
      </c>
      <c r="T43" t="s">
        <v>1835</v>
      </c>
      <c r="AB43" s="8" t="s">
        <v>135</v>
      </c>
      <c r="AC43" s="8" t="s">
        <v>136</v>
      </c>
    </row>
    <row r="44" spans="1:29" ht="18.75" x14ac:dyDescent="0.3">
      <c r="A44" s="9">
        <v>2</v>
      </c>
      <c r="B44" s="24">
        <v>6</v>
      </c>
      <c r="C44" s="2">
        <f t="shared" si="2"/>
        <v>0</v>
      </c>
      <c r="D44" s="8" t="s">
        <v>12</v>
      </c>
      <c r="E44" s="22">
        <f t="shared" si="3"/>
        <v>16</v>
      </c>
      <c r="F44" s="48"/>
      <c r="G44" s="48"/>
      <c r="H44" s="48"/>
      <c r="I44" s="48"/>
      <c r="K44" s="65" t="s">
        <v>1834</v>
      </c>
      <c r="L44" s="65"/>
      <c r="M44" s="65"/>
      <c r="Q44" s="22">
        <v>1</v>
      </c>
      <c r="R44" s="22">
        <f>SUM(C2:C66)</f>
        <v>12</v>
      </c>
      <c r="S44" s="29">
        <f>R44/65</f>
        <v>0.18461538461538463</v>
      </c>
      <c r="T44" s="44">
        <f>1-S44</f>
        <v>0.81538461538461537</v>
      </c>
      <c r="U44" s="66" t="s">
        <v>1870</v>
      </c>
      <c r="V44" s="66"/>
      <c r="W44" s="66"/>
      <c r="AB44" s="8" t="s">
        <v>138</v>
      </c>
      <c r="AC44" s="8" t="s">
        <v>139</v>
      </c>
    </row>
    <row r="45" spans="1:29" x14ac:dyDescent="0.25">
      <c r="A45" s="9">
        <v>1</v>
      </c>
      <c r="B45" s="24">
        <v>2</v>
      </c>
      <c r="C45" s="2">
        <f t="shared" si="2"/>
        <v>0</v>
      </c>
      <c r="D45" s="8" t="s">
        <v>12</v>
      </c>
      <c r="E45" s="22">
        <f t="shared" si="3"/>
        <v>28</v>
      </c>
      <c r="F45" s="48"/>
      <c r="G45" s="48"/>
      <c r="H45" s="48"/>
      <c r="I45" s="48"/>
      <c r="Q45" s="22">
        <v>2</v>
      </c>
      <c r="R45" s="22">
        <f>SUM(C67:C129)</f>
        <v>12</v>
      </c>
      <c r="S45" s="29">
        <f t="shared" ref="S45:S53" si="5">R45/65</f>
        <v>0.18461538461538463</v>
      </c>
      <c r="T45" s="44">
        <f t="shared" ref="T45:T53" si="6">1-S45</f>
        <v>0.81538461538461537</v>
      </c>
      <c r="U45" s="66"/>
      <c r="V45" s="66"/>
      <c r="W45" s="66"/>
      <c r="AB45" s="8" t="s">
        <v>141</v>
      </c>
      <c r="AC45" s="8"/>
    </row>
    <row r="46" spans="1:29" x14ac:dyDescent="0.25">
      <c r="A46" s="9">
        <v>1</v>
      </c>
      <c r="B46" s="24">
        <v>5</v>
      </c>
      <c r="C46" s="2">
        <f t="shared" si="2"/>
        <v>0</v>
      </c>
      <c r="D46" s="8" t="s">
        <v>12</v>
      </c>
      <c r="E46" s="22">
        <f t="shared" si="3"/>
        <v>32</v>
      </c>
      <c r="F46" s="48"/>
      <c r="G46" s="48"/>
      <c r="H46" s="48"/>
      <c r="I46" s="48"/>
      <c r="K46" s="20" t="s">
        <v>1865</v>
      </c>
      <c r="L46" s="20" t="s">
        <v>1864</v>
      </c>
      <c r="M46" s="20" t="s">
        <v>1859</v>
      </c>
      <c r="N46" s="20" t="s">
        <v>1866</v>
      </c>
      <c r="Q46" s="22">
        <v>3</v>
      </c>
      <c r="R46" s="22">
        <f>SUM(C130:C194)</f>
        <v>16</v>
      </c>
      <c r="S46" s="29">
        <f t="shared" si="5"/>
        <v>0.24615384615384617</v>
      </c>
      <c r="T46" s="44">
        <f t="shared" si="6"/>
        <v>0.75384615384615383</v>
      </c>
      <c r="U46" s="66"/>
      <c r="V46" s="66"/>
      <c r="W46" s="66"/>
      <c r="AB46" s="8" t="s">
        <v>143</v>
      </c>
      <c r="AC46" s="8"/>
    </row>
    <row r="47" spans="1:29" x14ac:dyDescent="0.25">
      <c r="A47" s="9">
        <v>2</v>
      </c>
      <c r="B47" s="24">
        <v>7</v>
      </c>
      <c r="C47" s="2">
        <f t="shared" si="2"/>
        <v>0</v>
      </c>
      <c r="D47" s="8" t="s">
        <v>20</v>
      </c>
      <c r="E47" s="22">
        <f t="shared" si="3"/>
        <v>20</v>
      </c>
      <c r="F47" s="48"/>
      <c r="G47" s="48"/>
      <c r="H47" s="48"/>
      <c r="I47" s="48"/>
      <c r="K47" s="2" t="s">
        <v>12</v>
      </c>
      <c r="L47" s="2">
        <f>COUNTIFS(D2:D649," Local Businesses",C2:C649,"0")</f>
        <v>78</v>
      </c>
      <c r="M47" s="45">
        <f>L47/N47</f>
        <v>0.78787878787878785</v>
      </c>
      <c r="N47" s="2">
        <v>99</v>
      </c>
      <c r="Q47" s="22">
        <v>4</v>
      </c>
      <c r="R47" s="22">
        <f>SUM(C195:C259)</f>
        <v>20</v>
      </c>
      <c r="S47" s="29">
        <f t="shared" si="5"/>
        <v>0.30769230769230771</v>
      </c>
      <c r="T47" s="44">
        <f t="shared" si="6"/>
        <v>0.69230769230769229</v>
      </c>
      <c r="U47" s="66"/>
      <c r="V47" s="66"/>
      <c r="W47" s="66"/>
      <c r="AB47" s="8" t="s">
        <v>145</v>
      </c>
      <c r="AC47" s="8" t="s">
        <v>146</v>
      </c>
    </row>
    <row r="48" spans="1:29" x14ac:dyDescent="0.25">
      <c r="A48" s="9">
        <v>8</v>
      </c>
      <c r="B48" s="24">
        <v>5</v>
      </c>
      <c r="C48" s="2">
        <f t="shared" si="2"/>
        <v>0</v>
      </c>
      <c r="D48" s="8" t="s">
        <v>12</v>
      </c>
      <c r="E48" s="22">
        <f t="shared" si="3"/>
        <v>14</v>
      </c>
      <c r="F48" s="48"/>
      <c r="G48" s="48"/>
      <c r="H48" s="48"/>
      <c r="I48" s="48"/>
      <c r="K48" s="9" t="s">
        <v>20</v>
      </c>
      <c r="L48" s="2">
        <f>COUNTIFS(D2:D649," Dining Out",C2:C649,"0")</f>
        <v>57</v>
      </c>
      <c r="M48" s="46">
        <f t="shared" ref="M48:M72" si="7">L48/N48</f>
        <v>0.78082191780821919</v>
      </c>
      <c r="N48" s="2">
        <v>73</v>
      </c>
      <c r="Q48" s="22">
        <v>5</v>
      </c>
      <c r="R48" s="22">
        <f>SUM(C260:C324)</f>
        <v>26</v>
      </c>
      <c r="S48" s="29">
        <f t="shared" si="5"/>
        <v>0.4</v>
      </c>
      <c r="T48" s="44">
        <f t="shared" si="6"/>
        <v>0.6</v>
      </c>
      <c r="U48" s="66"/>
      <c r="V48" s="66"/>
      <c r="W48" s="66"/>
      <c r="AB48" s="8" t="s">
        <v>148</v>
      </c>
      <c r="AC48" s="8" t="s">
        <v>149</v>
      </c>
    </row>
    <row r="49" spans="1:29" x14ac:dyDescent="0.25">
      <c r="A49" s="9">
        <v>5</v>
      </c>
      <c r="B49" s="24">
        <v>5</v>
      </c>
      <c r="C49" s="2">
        <f t="shared" si="2"/>
        <v>1</v>
      </c>
      <c r="D49" s="8" t="s">
        <v>12</v>
      </c>
      <c r="E49" s="22">
        <f t="shared" si="3"/>
        <v>28</v>
      </c>
      <c r="F49" s="48"/>
      <c r="G49" s="48"/>
      <c r="H49" s="48"/>
      <c r="I49" s="48"/>
      <c r="K49" s="9" t="s">
        <v>72</v>
      </c>
      <c r="L49" s="2">
        <f>COUNTIFS(D2:D649," Travel",C2:C649,"0")</f>
        <v>31</v>
      </c>
      <c r="M49" s="2">
        <f t="shared" si="7"/>
        <v>0.65957446808510634</v>
      </c>
      <c r="N49" s="2">
        <v>47</v>
      </c>
      <c r="Q49" s="22">
        <v>6</v>
      </c>
      <c r="R49" s="22">
        <f>SUM(C325:C389)</f>
        <v>23</v>
      </c>
      <c r="S49" s="29">
        <f t="shared" si="5"/>
        <v>0.35384615384615387</v>
      </c>
      <c r="T49" s="44">
        <f t="shared" si="6"/>
        <v>0.64615384615384608</v>
      </c>
      <c r="U49" s="66"/>
      <c r="V49" s="66"/>
      <c r="W49" s="66"/>
      <c r="AB49" s="8" t="s">
        <v>151</v>
      </c>
      <c r="AC49" s="8"/>
    </row>
    <row r="50" spans="1:29" x14ac:dyDescent="0.25">
      <c r="A50" s="9">
        <v>7</v>
      </c>
      <c r="B50" s="24">
        <v>4</v>
      </c>
      <c r="C50" s="2">
        <f t="shared" si="2"/>
        <v>0</v>
      </c>
      <c r="D50" s="8" t="s">
        <v>12</v>
      </c>
      <c r="E50" s="22">
        <f t="shared" si="3"/>
        <v>34</v>
      </c>
      <c r="F50" s="48"/>
      <c r="G50" s="48"/>
      <c r="H50" s="48"/>
      <c r="I50" s="48"/>
      <c r="K50" s="9" t="s">
        <v>127</v>
      </c>
      <c r="L50" s="2">
        <f>COUNTIFS(D2:D649," Sports",C2:C649,"0")</f>
        <v>19</v>
      </c>
      <c r="M50" s="2">
        <f t="shared" si="7"/>
        <v>0.6333333333333333</v>
      </c>
      <c r="N50" s="2">
        <v>30</v>
      </c>
      <c r="Q50" s="22">
        <v>7</v>
      </c>
      <c r="R50" s="22">
        <f>SUM(C390:C454)</f>
        <v>20</v>
      </c>
      <c r="S50" s="29">
        <f t="shared" si="5"/>
        <v>0.30769230769230771</v>
      </c>
      <c r="T50" s="44">
        <f t="shared" si="6"/>
        <v>0.69230769230769229</v>
      </c>
      <c r="AB50" s="8" t="s">
        <v>153</v>
      </c>
      <c r="AC50" s="8"/>
    </row>
    <row r="51" spans="1:29" x14ac:dyDescent="0.25">
      <c r="A51" s="9">
        <v>2</v>
      </c>
      <c r="B51" s="24">
        <v>7</v>
      </c>
      <c r="C51" s="2">
        <f t="shared" si="2"/>
        <v>0</v>
      </c>
      <c r="D51" s="8" t="s">
        <v>12</v>
      </c>
      <c r="E51" s="22">
        <f t="shared" si="3"/>
        <v>16</v>
      </c>
      <c r="F51" s="48"/>
      <c r="G51" s="48"/>
      <c r="H51" s="48"/>
      <c r="I51" s="48"/>
      <c r="K51" s="9" t="s">
        <v>166</v>
      </c>
      <c r="L51" s="2">
        <f>COUNTIFS(D2:D649," Yahoo Products",C2:C649,"0")</f>
        <v>29</v>
      </c>
      <c r="M51" s="2">
        <f t="shared" si="7"/>
        <v>0.70731707317073167</v>
      </c>
      <c r="N51" s="2">
        <v>41</v>
      </c>
      <c r="Q51" s="22">
        <v>8</v>
      </c>
      <c r="R51" s="22">
        <f>SUM(C455:C519)</f>
        <v>24</v>
      </c>
      <c r="S51" s="29">
        <f t="shared" si="5"/>
        <v>0.36923076923076925</v>
      </c>
      <c r="T51" s="44">
        <f t="shared" si="6"/>
        <v>0.63076923076923075</v>
      </c>
      <c r="AB51" s="8" t="s">
        <v>155</v>
      </c>
      <c r="AC51" s="8" t="s">
        <v>156</v>
      </c>
    </row>
    <row r="52" spans="1:29" x14ac:dyDescent="0.25">
      <c r="A52" s="9">
        <v>1</v>
      </c>
      <c r="B52" s="24">
        <v>2</v>
      </c>
      <c r="C52" s="2">
        <f t="shared" si="2"/>
        <v>0</v>
      </c>
      <c r="D52" s="8" t="s">
        <v>20</v>
      </c>
      <c r="E52" s="22">
        <f t="shared" si="3"/>
        <v>38</v>
      </c>
      <c r="F52" s="48"/>
      <c r="G52" s="48"/>
      <c r="H52" s="48"/>
      <c r="I52" s="48"/>
      <c r="K52" s="9" t="s">
        <v>267</v>
      </c>
      <c r="L52" s="2">
        <f>COUNTIFS(D2:D649," Social Science",C2:C649,"0")</f>
        <v>8</v>
      </c>
      <c r="M52" s="2">
        <f t="shared" si="7"/>
        <v>0.61538461538461542</v>
      </c>
      <c r="N52" s="2">
        <v>13</v>
      </c>
      <c r="Q52" s="22">
        <v>9</v>
      </c>
      <c r="R52" s="22">
        <f>SUM(C520:C584)</f>
        <v>19</v>
      </c>
      <c r="S52" s="29">
        <f t="shared" si="5"/>
        <v>0.29230769230769232</v>
      </c>
      <c r="T52" s="44">
        <f t="shared" si="6"/>
        <v>0.70769230769230762</v>
      </c>
      <c r="AB52" s="8" t="s">
        <v>158</v>
      </c>
      <c r="AC52" s="8" t="s">
        <v>159</v>
      </c>
    </row>
    <row r="53" spans="1:29" x14ac:dyDescent="0.25">
      <c r="A53" s="9">
        <v>5</v>
      </c>
      <c r="B53" s="24">
        <v>2</v>
      </c>
      <c r="C53" s="2">
        <f t="shared" si="2"/>
        <v>0</v>
      </c>
      <c r="D53" s="8" t="s">
        <v>20</v>
      </c>
      <c r="E53" s="22">
        <f t="shared" si="3"/>
        <v>30</v>
      </c>
      <c r="F53" s="48"/>
      <c r="G53" s="48"/>
      <c r="H53" s="48"/>
      <c r="I53" s="48"/>
      <c r="K53" s="9" t="s">
        <v>312</v>
      </c>
      <c r="L53" s="2">
        <f>COUNTIFS(D2:D649," Cars &amp; Transportation",C2:C649,"0")</f>
        <v>20</v>
      </c>
      <c r="M53" s="2">
        <f t="shared" si="7"/>
        <v>0.64516129032258063</v>
      </c>
      <c r="N53" s="2">
        <v>31</v>
      </c>
      <c r="Q53" s="22">
        <v>10</v>
      </c>
      <c r="R53" s="22">
        <f>SUM(C585:C649)</f>
        <v>33</v>
      </c>
      <c r="S53" s="29">
        <f t="shared" si="5"/>
        <v>0.50769230769230766</v>
      </c>
      <c r="T53" s="44">
        <f t="shared" si="6"/>
        <v>0.49230769230769234</v>
      </c>
      <c r="AB53" s="8" t="s">
        <v>161</v>
      </c>
      <c r="AC53" s="8" t="s">
        <v>162</v>
      </c>
    </row>
    <row r="54" spans="1:29" x14ac:dyDescent="0.25">
      <c r="A54" s="9">
        <v>1</v>
      </c>
      <c r="B54" s="24">
        <v>5</v>
      </c>
      <c r="C54" s="2">
        <f t="shared" si="2"/>
        <v>0</v>
      </c>
      <c r="D54" s="8" t="s">
        <v>166</v>
      </c>
      <c r="E54" s="22">
        <f t="shared" si="3"/>
        <v>18</v>
      </c>
      <c r="F54" s="48"/>
      <c r="G54" s="48"/>
      <c r="H54" s="48"/>
      <c r="I54" s="48"/>
      <c r="K54" s="9" t="s">
        <v>321</v>
      </c>
      <c r="L54" s="2">
        <f>COUNTIFS(D2:D649," Entertainment &amp; Music",C2:C649,"0")</f>
        <v>12</v>
      </c>
      <c r="M54" s="2">
        <f t="shared" si="7"/>
        <v>0.6</v>
      </c>
      <c r="N54" s="2">
        <v>20</v>
      </c>
      <c r="AB54" s="8" t="s">
        <v>164</v>
      </c>
      <c r="AC54" s="8" t="s">
        <v>165</v>
      </c>
    </row>
    <row r="55" spans="1:29" x14ac:dyDescent="0.25">
      <c r="A55" s="9">
        <v>7</v>
      </c>
      <c r="B55" s="24">
        <v>5</v>
      </c>
      <c r="C55" s="2">
        <f t="shared" si="2"/>
        <v>0</v>
      </c>
      <c r="D55" s="8" t="s">
        <v>12</v>
      </c>
      <c r="E55" s="22">
        <f t="shared" si="3"/>
        <v>26</v>
      </c>
      <c r="F55" s="48"/>
      <c r="G55" s="48"/>
      <c r="H55" s="48"/>
      <c r="I55" s="48"/>
      <c r="K55" s="9" t="s">
        <v>468</v>
      </c>
      <c r="L55" s="2">
        <f>COUNTIFS(D2:D649," Society &amp; Culture",C2:C649,"0")</f>
        <v>7</v>
      </c>
      <c r="M55" s="2">
        <f t="shared" si="7"/>
        <v>0.58333333333333337</v>
      </c>
      <c r="N55" s="2">
        <v>12</v>
      </c>
      <c r="AB55" s="8" t="s">
        <v>168</v>
      </c>
      <c r="AC55" s="8" t="s">
        <v>169</v>
      </c>
    </row>
    <row r="56" spans="1:29" x14ac:dyDescent="0.25">
      <c r="A56" s="9">
        <v>5</v>
      </c>
      <c r="B56" s="24">
        <v>5</v>
      </c>
      <c r="C56" s="2">
        <f t="shared" si="2"/>
        <v>1</v>
      </c>
      <c r="D56" s="8" t="s">
        <v>166</v>
      </c>
      <c r="E56" s="22">
        <f t="shared" si="3"/>
        <v>12</v>
      </c>
      <c r="F56" s="48"/>
      <c r="G56" s="48"/>
      <c r="H56" s="48"/>
      <c r="I56" s="48"/>
      <c r="K56" s="9" t="s">
        <v>532</v>
      </c>
      <c r="L56" s="2">
        <f>COUNTIFS(D2:D649," Computers &amp; Internet",C2:C649,"0")</f>
        <v>10</v>
      </c>
      <c r="M56" s="2">
        <f t="shared" si="7"/>
        <v>0.7142857142857143</v>
      </c>
      <c r="N56" s="2">
        <v>14</v>
      </c>
      <c r="AB56" s="8" t="s">
        <v>171</v>
      </c>
      <c r="AC56" s="8" t="s">
        <v>172</v>
      </c>
    </row>
    <row r="57" spans="1:29" x14ac:dyDescent="0.25">
      <c r="A57" s="9">
        <v>1</v>
      </c>
      <c r="B57" s="24">
        <v>5</v>
      </c>
      <c r="C57" s="2">
        <f t="shared" si="2"/>
        <v>0</v>
      </c>
      <c r="D57" s="8" t="s">
        <v>12</v>
      </c>
      <c r="E57" s="22">
        <f t="shared" si="3"/>
        <v>14</v>
      </c>
      <c r="F57" s="48"/>
      <c r="G57" s="48"/>
      <c r="H57" s="48"/>
      <c r="I57" s="48"/>
      <c r="K57" s="9" t="s">
        <v>433</v>
      </c>
      <c r="L57" s="2">
        <f>COUNTIFS(D2:D649," Business &amp; Finance",C2:C649,"0")</f>
        <v>13</v>
      </c>
      <c r="M57" s="2">
        <f t="shared" si="7"/>
        <v>0.8125</v>
      </c>
      <c r="N57" s="2">
        <v>16</v>
      </c>
      <c r="Q57" s="30" t="s">
        <v>4</v>
      </c>
      <c r="R57" s="30" t="s">
        <v>1846</v>
      </c>
      <c r="AB57" s="8" t="s">
        <v>174</v>
      </c>
      <c r="AC57" s="8" t="s">
        <v>175</v>
      </c>
    </row>
    <row r="58" spans="1:29" x14ac:dyDescent="0.25">
      <c r="A58" s="9">
        <v>2</v>
      </c>
      <c r="B58" s="24">
        <v>7</v>
      </c>
      <c r="C58" s="2">
        <f t="shared" si="2"/>
        <v>0</v>
      </c>
      <c r="D58" s="8" t="s">
        <v>12</v>
      </c>
      <c r="E58" s="22">
        <f t="shared" si="3"/>
        <v>24</v>
      </c>
      <c r="F58" s="48"/>
      <c r="G58" s="48"/>
      <c r="H58" s="48"/>
      <c r="I58" s="48"/>
      <c r="K58" s="9" t="s">
        <v>515</v>
      </c>
      <c r="L58" s="2">
        <f>COUNTIFS(D2:D649," Politics &amp; Government",C2:C649,"0")</f>
        <v>14</v>
      </c>
      <c r="M58" s="2">
        <f t="shared" si="7"/>
        <v>0.58333333333333337</v>
      </c>
      <c r="N58" s="2">
        <v>24</v>
      </c>
      <c r="Q58" s="2" t="s">
        <v>1844</v>
      </c>
      <c r="R58" s="2">
        <v>1</v>
      </c>
      <c r="AB58" s="8" t="s">
        <v>177</v>
      </c>
      <c r="AC58" s="8" t="s">
        <v>178</v>
      </c>
    </row>
    <row r="59" spans="1:29" x14ac:dyDescent="0.25">
      <c r="A59" s="9">
        <v>7</v>
      </c>
      <c r="B59" s="24">
        <v>2</v>
      </c>
      <c r="C59" s="2">
        <f t="shared" si="2"/>
        <v>0</v>
      </c>
      <c r="D59" s="8" t="s">
        <v>72</v>
      </c>
      <c r="E59" s="22">
        <f t="shared" si="3"/>
        <v>42</v>
      </c>
      <c r="F59" s="48"/>
      <c r="G59" s="48"/>
      <c r="H59" s="48"/>
      <c r="I59" s="48"/>
      <c r="K59" s="9" t="s">
        <v>601</v>
      </c>
      <c r="L59" s="2">
        <f>COUNTIFS(D2:D649," Consumer Electronics",C2:C649,"0")</f>
        <v>11</v>
      </c>
      <c r="M59" s="46">
        <f t="shared" si="7"/>
        <v>0.7857142857142857</v>
      </c>
      <c r="N59" s="2">
        <v>14</v>
      </c>
      <c r="Q59" s="2" t="s">
        <v>17</v>
      </c>
      <c r="R59" s="2">
        <v>2</v>
      </c>
      <c r="AB59" s="8" t="s">
        <v>180</v>
      </c>
      <c r="AC59" s="8"/>
    </row>
    <row r="60" spans="1:29" x14ac:dyDescent="0.25">
      <c r="A60" s="9">
        <v>2</v>
      </c>
      <c r="B60" s="24">
        <v>5</v>
      </c>
      <c r="C60" s="2">
        <f t="shared" si="2"/>
        <v>0</v>
      </c>
      <c r="D60" s="8" t="s">
        <v>20</v>
      </c>
      <c r="E60" s="22">
        <f t="shared" si="3"/>
        <v>14</v>
      </c>
      <c r="F60" s="48"/>
      <c r="G60" s="48"/>
      <c r="H60" s="48"/>
      <c r="I60" s="48"/>
      <c r="K60" s="9" t="s">
        <v>619</v>
      </c>
      <c r="L60" s="2">
        <f>COUNTIFS(D2:D649," Environment",C2:C649,"0")</f>
        <v>19</v>
      </c>
      <c r="M60" s="46">
        <f t="shared" si="7"/>
        <v>0.79166666666666663</v>
      </c>
      <c r="N60" s="2">
        <v>24</v>
      </c>
      <c r="Q60" s="2" t="s">
        <v>273</v>
      </c>
      <c r="R60" s="2">
        <v>3</v>
      </c>
      <c r="AB60" s="8" t="s">
        <v>182</v>
      </c>
      <c r="AC60" s="8" t="s">
        <v>183</v>
      </c>
    </row>
    <row r="61" spans="1:29" x14ac:dyDescent="0.25">
      <c r="A61" s="9">
        <v>2</v>
      </c>
      <c r="B61" s="24">
        <v>5</v>
      </c>
      <c r="C61" s="2">
        <f t="shared" si="2"/>
        <v>0</v>
      </c>
      <c r="D61" s="8" t="s">
        <v>12</v>
      </c>
      <c r="E61" s="22">
        <f t="shared" si="3"/>
        <v>28</v>
      </c>
      <c r="F61" s="48"/>
      <c r="G61" s="48"/>
      <c r="H61" s="48"/>
      <c r="I61" s="48"/>
      <c r="K61" s="9" t="s">
        <v>667</v>
      </c>
      <c r="L61" s="2">
        <f>COUNTIFS(D2:D649," Games &amp; Recreation",C2:C649,"0")</f>
        <v>12</v>
      </c>
      <c r="M61" s="2">
        <f t="shared" si="7"/>
        <v>0.48</v>
      </c>
      <c r="N61" s="2">
        <v>25</v>
      </c>
      <c r="Q61" s="2" t="s">
        <v>1845</v>
      </c>
      <c r="R61" s="2">
        <v>4</v>
      </c>
      <c r="AB61" s="8" t="s">
        <v>185</v>
      </c>
      <c r="AC61" s="8" t="s">
        <v>186</v>
      </c>
    </row>
    <row r="62" spans="1:29" x14ac:dyDescent="0.25">
      <c r="A62" s="9">
        <v>2</v>
      </c>
      <c r="B62" s="24">
        <v>5</v>
      </c>
      <c r="C62" s="2">
        <f t="shared" si="2"/>
        <v>0</v>
      </c>
      <c r="D62" s="8" t="s">
        <v>72</v>
      </c>
      <c r="E62" s="22">
        <f t="shared" si="3"/>
        <v>12</v>
      </c>
      <c r="F62" s="48"/>
      <c r="G62" s="48"/>
      <c r="H62" s="48"/>
      <c r="I62" s="48"/>
      <c r="K62" s="9" t="s">
        <v>728</v>
      </c>
      <c r="L62" s="2">
        <f>COUNTIFS(D2:D649," Home &amp; Garden",C2:C649,"0")</f>
        <v>17</v>
      </c>
      <c r="M62" s="2">
        <f t="shared" si="7"/>
        <v>0.77272727272727271</v>
      </c>
      <c r="N62" s="2">
        <v>22</v>
      </c>
      <c r="Q62" s="2" t="s">
        <v>47</v>
      </c>
      <c r="R62" s="2">
        <v>5</v>
      </c>
      <c r="AB62" s="8" t="s">
        <v>188</v>
      </c>
      <c r="AC62" s="8" t="s">
        <v>189</v>
      </c>
    </row>
    <row r="63" spans="1:29" x14ac:dyDescent="0.25">
      <c r="A63" s="9">
        <v>5</v>
      </c>
      <c r="B63" s="24">
        <v>2</v>
      </c>
      <c r="C63" s="2">
        <f t="shared" si="2"/>
        <v>0</v>
      </c>
      <c r="D63" s="8" t="s">
        <v>12</v>
      </c>
      <c r="E63" s="22">
        <f t="shared" si="3"/>
        <v>10</v>
      </c>
      <c r="F63" s="48"/>
      <c r="G63" s="48"/>
      <c r="H63" s="48"/>
      <c r="I63" s="48"/>
      <c r="K63" s="9" t="s">
        <v>733</v>
      </c>
      <c r="L63" s="2">
        <f>COUNTIFS(D2:D649," Science &amp; Mathematics",C2:C649,"0")</f>
        <v>8</v>
      </c>
      <c r="M63" s="14">
        <f t="shared" si="7"/>
        <v>0.44444444444444442</v>
      </c>
      <c r="N63" s="2">
        <v>18</v>
      </c>
      <c r="Q63" s="2" t="s">
        <v>84</v>
      </c>
      <c r="R63" s="2">
        <v>6</v>
      </c>
      <c r="AB63" s="8" t="s">
        <v>191</v>
      </c>
      <c r="AC63" s="8" t="s">
        <v>192</v>
      </c>
    </row>
    <row r="64" spans="1:29" x14ac:dyDescent="0.25">
      <c r="A64" s="9">
        <v>2</v>
      </c>
      <c r="B64" s="24">
        <v>7</v>
      </c>
      <c r="C64" s="2">
        <f t="shared" si="2"/>
        <v>0</v>
      </c>
      <c r="D64" s="8" t="s">
        <v>12</v>
      </c>
      <c r="E64" s="22">
        <f t="shared" si="3"/>
        <v>28</v>
      </c>
      <c r="F64" s="48"/>
      <c r="G64" s="48"/>
      <c r="H64" s="48"/>
      <c r="I64" s="48"/>
      <c r="K64" s="9" t="s">
        <v>742</v>
      </c>
      <c r="L64" s="2">
        <f>COUNTIFS(D2:D649," Pregnancy &amp; Parenting",C2:C649,"0")</f>
        <v>14</v>
      </c>
      <c r="M64" s="46">
        <f t="shared" si="7"/>
        <v>0.82352941176470584</v>
      </c>
      <c r="N64" s="2">
        <v>17</v>
      </c>
      <c r="Q64" s="2" t="s">
        <v>21</v>
      </c>
      <c r="R64" s="2">
        <v>7</v>
      </c>
      <c r="AB64" s="8" t="s">
        <v>194</v>
      </c>
      <c r="AC64" s="8" t="s">
        <v>195</v>
      </c>
    </row>
    <row r="65" spans="1:29" x14ac:dyDescent="0.25">
      <c r="A65" s="9">
        <v>2</v>
      </c>
      <c r="B65" s="24">
        <v>7</v>
      </c>
      <c r="C65" s="2">
        <f t="shared" si="2"/>
        <v>0</v>
      </c>
      <c r="D65" s="8" t="s">
        <v>12</v>
      </c>
      <c r="E65" s="22">
        <f t="shared" si="3"/>
        <v>42</v>
      </c>
      <c r="F65" s="48"/>
      <c r="G65" s="48"/>
      <c r="H65" s="48"/>
      <c r="I65" s="48"/>
      <c r="K65" s="9" t="s">
        <v>748</v>
      </c>
      <c r="L65" s="2">
        <f>COUNTIFS(D2:D649," Education &amp; Reference",C2:C649,"0")</f>
        <v>11</v>
      </c>
      <c r="M65" s="2">
        <f t="shared" si="7"/>
        <v>0.6470588235294118</v>
      </c>
      <c r="N65" s="2">
        <v>17</v>
      </c>
      <c r="Q65" s="2" t="s">
        <v>37</v>
      </c>
      <c r="R65" s="2">
        <v>8</v>
      </c>
      <c r="AB65" s="8" t="s">
        <v>197</v>
      </c>
      <c r="AC65" s="8"/>
    </row>
    <row r="66" spans="1:29" x14ac:dyDescent="0.25">
      <c r="A66" s="9">
        <v>8</v>
      </c>
      <c r="B66" s="24">
        <v>2</v>
      </c>
      <c r="C66" s="2">
        <f t="shared" si="2"/>
        <v>0</v>
      </c>
      <c r="D66" s="8" t="s">
        <v>12</v>
      </c>
      <c r="E66" s="22">
        <f t="shared" si="3"/>
        <v>30</v>
      </c>
      <c r="F66" s="48"/>
      <c r="G66" s="48"/>
      <c r="H66" s="48"/>
      <c r="I66" s="48"/>
      <c r="K66" s="9" t="s">
        <v>760</v>
      </c>
      <c r="L66" s="2">
        <f>COUNTIFS(D2:D649," Food &amp; Drink",C2:C649,"0")</f>
        <v>9</v>
      </c>
      <c r="M66" s="2">
        <f t="shared" si="7"/>
        <v>0.6428571428571429</v>
      </c>
      <c r="N66" s="2">
        <v>14</v>
      </c>
      <c r="O66" s="47"/>
      <c r="AB66" s="8" t="s">
        <v>199</v>
      </c>
      <c r="AC66" s="8"/>
    </row>
    <row r="67" spans="1:29" x14ac:dyDescent="0.25">
      <c r="A67" s="9">
        <v>2</v>
      </c>
      <c r="B67" s="24">
        <v>2</v>
      </c>
      <c r="C67" s="2">
        <f t="shared" ref="C67:C128" si="8">IF(A67=B67,1,0)</f>
        <v>1</v>
      </c>
      <c r="D67" s="8" t="s">
        <v>12</v>
      </c>
      <c r="E67" s="22">
        <f t="shared" ref="E67:E130" si="9">LEN(TRIM(AB67))-LEN(SUBSTITUTE(TRIM(AB67)," ",""))+LEN(TRIM(AB67))-LEN(SUBSTITUTE(TRIM(AB67)," ",""))+2</f>
        <v>16</v>
      </c>
      <c r="F67" s="48"/>
      <c r="G67" s="48"/>
      <c r="H67" s="48"/>
      <c r="I67" s="48"/>
      <c r="K67" s="9" t="s">
        <v>789</v>
      </c>
      <c r="L67" s="2">
        <f>COUNTIFS(D2:D649," Arts &amp; Humanities",C2:C649,"0")</f>
        <v>7</v>
      </c>
      <c r="M67" s="2">
        <f t="shared" si="7"/>
        <v>0.7</v>
      </c>
      <c r="N67" s="2">
        <v>10</v>
      </c>
      <c r="AB67" s="8" t="s">
        <v>201</v>
      </c>
      <c r="AC67" s="8" t="s">
        <v>202</v>
      </c>
    </row>
    <row r="68" spans="1:29" x14ac:dyDescent="0.25">
      <c r="A68" s="9">
        <v>8</v>
      </c>
      <c r="B68" s="24">
        <v>6</v>
      </c>
      <c r="C68" s="2">
        <f t="shared" si="8"/>
        <v>0</v>
      </c>
      <c r="D68" s="8" t="s">
        <v>12</v>
      </c>
      <c r="E68" s="22">
        <f t="shared" si="9"/>
        <v>18</v>
      </c>
      <c r="F68" s="48"/>
      <c r="G68" s="48"/>
      <c r="H68" s="48"/>
      <c r="I68" s="48"/>
      <c r="K68" s="9" t="s">
        <v>793</v>
      </c>
      <c r="L68" s="2">
        <f>COUNTIFS(D2:D649," Beauty &amp; Style",C2:C649,"0")</f>
        <v>4</v>
      </c>
      <c r="M68" s="3">
        <f t="shared" si="7"/>
        <v>0.33333333333333331</v>
      </c>
      <c r="N68" s="2">
        <v>12</v>
      </c>
      <c r="AB68" s="8" t="s">
        <v>204</v>
      </c>
      <c r="AC68" s="8" t="s">
        <v>205</v>
      </c>
    </row>
    <row r="69" spans="1:29" ht="15.75" x14ac:dyDescent="0.25">
      <c r="A69" s="9">
        <v>6</v>
      </c>
      <c r="B69" s="24">
        <v>2</v>
      </c>
      <c r="C69" s="2">
        <f t="shared" si="8"/>
        <v>0</v>
      </c>
      <c r="D69" s="8" t="s">
        <v>166</v>
      </c>
      <c r="E69" s="22">
        <f t="shared" si="9"/>
        <v>16</v>
      </c>
      <c r="F69" s="48"/>
      <c r="G69" s="48"/>
      <c r="H69" s="48"/>
      <c r="I69" s="48"/>
      <c r="K69" s="9" t="s">
        <v>806</v>
      </c>
      <c r="L69" s="2">
        <f>COUNTIFS(D2:D649," Family &amp; Relationships",C2:C649,"0")</f>
        <v>6</v>
      </c>
      <c r="M69" s="14">
        <f t="shared" si="7"/>
        <v>0.46153846153846156</v>
      </c>
      <c r="N69" s="2">
        <v>13</v>
      </c>
      <c r="P69" s="64" t="s">
        <v>1858</v>
      </c>
      <c r="Q69" s="64"/>
      <c r="AB69" s="8" t="s">
        <v>207</v>
      </c>
      <c r="AC69" s="8"/>
    </row>
    <row r="70" spans="1:29" x14ac:dyDescent="0.25">
      <c r="A70" s="9">
        <v>5</v>
      </c>
      <c r="B70" s="24">
        <v>5</v>
      </c>
      <c r="C70" s="2">
        <f t="shared" si="8"/>
        <v>1</v>
      </c>
      <c r="D70" s="8" t="s">
        <v>20</v>
      </c>
      <c r="E70" s="22">
        <f t="shared" si="9"/>
        <v>22</v>
      </c>
      <c r="F70" s="48"/>
      <c r="G70" s="48"/>
      <c r="H70" s="48"/>
      <c r="I70" s="48"/>
      <c r="K70" s="9" t="s">
        <v>874</v>
      </c>
      <c r="L70" s="2">
        <f>COUNTIFS(D2:D649," Health",C2:C649,"0")</f>
        <v>4</v>
      </c>
      <c r="M70" s="3">
        <f>L70/N70</f>
        <v>0.25</v>
      </c>
      <c r="N70" s="2">
        <v>16</v>
      </c>
      <c r="P70" s="41" t="s">
        <v>1857</v>
      </c>
      <c r="Q70" s="41" t="s">
        <v>1859</v>
      </c>
      <c r="AB70" s="8" t="s">
        <v>209</v>
      </c>
      <c r="AC70" s="8" t="s">
        <v>210</v>
      </c>
    </row>
    <row r="71" spans="1:29" x14ac:dyDescent="0.25">
      <c r="A71" s="9">
        <v>2</v>
      </c>
      <c r="B71" s="24">
        <v>5</v>
      </c>
      <c r="C71" s="2">
        <f t="shared" si="8"/>
        <v>0</v>
      </c>
      <c r="D71" s="8" t="s">
        <v>12</v>
      </c>
      <c r="E71" s="22">
        <f t="shared" si="9"/>
        <v>42</v>
      </c>
      <c r="F71" s="48"/>
      <c r="G71" s="48"/>
      <c r="H71" s="48"/>
      <c r="I71" s="48"/>
      <c r="K71" s="9" t="s">
        <v>956</v>
      </c>
      <c r="L71" s="2">
        <f>COUNTIFS(D2:D649," Pets",C2:C649,"0")</f>
        <v>11</v>
      </c>
      <c r="M71" s="45">
        <f t="shared" si="7"/>
        <v>0.84615384615384615</v>
      </c>
      <c r="N71" s="2">
        <v>13</v>
      </c>
      <c r="P71" s="42" t="s">
        <v>1847</v>
      </c>
      <c r="Q71" s="43">
        <v>81.538499999999999</v>
      </c>
      <c r="AB71" s="8" t="s">
        <v>212</v>
      </c>
      <c r="AC71" s="8" t="s">
        <v>213</v>
      </c>
    </row>
    <row r="72" spans="1:29" x14ac:dyDescent="0.25">
      <c r="A72" s="9">
        <v>2</v>
      </c>
      <c r="B72" s="24">
        <v>5</v>
      </c>
      <c r="C72" s="2">
        <f t="shared" si="8"/>
        <v>0</v>
      </c>
      <c r="D72" s="8" t="s">
        <v>72</v>
      </c>
      <c r="E72" s="22">
        <f t="shared" si="9"/>
        <v>14</v>
      </c>
      <c r="F72" s="48"/>
      <c r="G72" s="48"/>
      <c r="H72" s="48"/>
      <c r="I72" s="48"/>
      <c r="K72" s="9" t="s">
        <v>966</v>
      </c>
      <c r="L72" s="2">
        <f>COUNTIFS(D2:D649," News &amp; Events",C2:C649,"0")</f>
        <v>12</v>
      </c>
      <c r="M72" s="46">
        <f t="shared" si="7"/>
        <v>0.8</v>
      </c>
      <c r="N72" s="2">
        <v>15</v>
      </c>
      <c r="P72" s="42" t="s">
        <v>1848</v>
      </c>
      <c r="Q72" s="43">
        <v>81.538499999999999</v>
      </c>
      <c r="AB72" s="8" t="s">
        <v>215</v>
      </c>
      <c r="AC72" s="8" t="s">
        <v>216</v>
      </c>
    </row>
    <row r="73" spans="1:29" x14ac:dyDescent="0.25">
      <c r="A73" s="9">
        <v>1</v>
      </c>
      <c r="B73" s="24">
        <v>5</v>
      </c>
      <c r="C73" s="2">
        <f t="shared" si="8"/>
        <v>0</v>
      </c>
      <c r="D73" s="8" t="s">
        <v>72</v>
      </c>
      <c r="E73" s="22">
        <f t="shared" si="9"/>
        <v>16</v>
      </c>
      <c r="F73" s="48"/>
      <c r="G73" s="48"/>
      <c r="H73" s="48"/>
      <c r="I73" s="48"/>
      <c r="P73" s="40" t="s">
        <v>1849</v>
      </c>
      <c r="Q73" s="39">
        <v>75.384600000000006</v>
      </c>
      <c r="AB73" s="8" t="s">
        <v>218</v>
      </c>
      <c r="AC73" s="8" t="s">
        <v>219</v>
      </c>
    </row>
    <row r="74" spans="1:29" x14ac:dyDescent="0.25">
      <c r="A74" s="9">
        <v>2</v>
      </c>
      <c r="B74" s="24">
        <v>7</v>
      </c>
      <c r="C74" s="2">
        <f t="shared" si="8"/>
        <v>0</v>
      </c>
      <c r="D74" s="8" t="s">
        <v>20</v>
      </c>
      <c r="E74" s="22">
        <f t="shared" si="9"/>
        <v>12</v>
      </c>
      <c r="F74" s="48"/>
      <c r="G74" s="48"/>
      <c r="H74" s="48"/>
      <c r="I74" s="48"/>
      <c r="P74" s="40" t="s">
        <v>1850</v>
      </c>
      <c r="Q74" s="39">
        <v>69.230800000000002</v>
      </c>
      <c r="AB74" s="8" t="s">
        <v>221</v>
      </c>
      <c r="AC74" s="8" t="s">
        <v>222</v>
      </c>
    </row>
    <row r="75" spans="1:29" x14ac:dyDescent="0.25">
      <c r="A75" s="9">
        <v>1</v>
      </c>
      <c r="B75" s="24">
        <v>2</v>
      </c>
      <c r="C75" s="2">
        <f t="shared" si="8"/>
        <v>0</v>
      </c>
      <c r="D75" s="8" t="s">
        <v>12</v>
      </c>
      <c r="E75" s="22">
        <f t="shared" si="9"/>
        <v>42</v>
      </c>
      <c r="F75" s="48"/>
      <c r="G75" s="48"/>
      <c r="H75" s="48"/>
      <c r="I75" s="48"/>
      <c r="P75" s="40" t="s">
        <v>1851</v>
      </c>
      <c r="Q75" s="39">
        <v>56.923099999999998</v>
      </c>
      <c r="AB75" s="8" t="s">
        <v>224</v>
      </c>
      <c r="AC75" s="8" t="s">
        <v>225</v>
      </c>
    </row>
    <row r="76" spans="1:29" x14ac:dyDescent="0.25">
      <c r="A76" s="9">
        <v>2</v>
      </c>
      <c r="B76" s="24">
        <v>7</v>
      </c>
      <c r="C76" s="2">
        <f t="shared" si="8"/>
        <v>0</v>
      </c>
      <c r="D76" s="8" t="s">
        <v>72</v>
      </c>
      <c r="E76" s="22">
        <f t="shared" si="9"/>
        <v>12</v>
      </c>
      <c r="F76" s="48"/>
      <c r="G76" s="48"/>
      <c r="H76" s="48"/>
      <c r="I76" s="48"/>
      <c r="K76" s="7" t="s">
        <v>1776</v>
      </c>
      <c r="L76" s="7" t="s">
        <v>1773</v>
      </c>
      <c r="M76" s="58" t="s">
        <v>1861</v>
      </c>
      <c r="N76" s="58"/>
      <c r="P76" s="40" t="s">
        <v>1852</v>
      </c>
      <c r="Q76" s="39">
        <v>67.692300000000003</v>
      </c>
      <c r="AB76" s="8" t="s">
        <v>227</v>
      </c>
      <c r="AC76" s="8" t="s">
        <v>228</v>
      </c>
    </row>
    <row r="77" spans="1:29" x14ac:dyDescent="0.25">
      <c r="A77" s="9">
        <v>8</v>
      </c>
      <c r="B77" s="24">
        <v>1</v>
      </c>
      <c r="C77" s="2">
        <f t="shared" si="8"/>
        <v>0</v>
      </c>
      <c r="D77" s="8" t="s">
        <v>72</v>
      </c>
      <c r="E77" s="22">
        <f t="shared" si="9"/>
        <v>30</v>
      </c>
      <c r="F77" s="48"/>
      <c r="G77" s="48"/>
      <c r="H77" s="48"/>
      <c r="I77" s="48"/>
      <c r="K77" s="2" t="s">
        <v>47</v>
      </c>
      <c r="L77" s="2">
        <v>207</v>
      </c>
      <c r="M77" s="2">
        <f>P28/L77</f>
        <v>0.56038647342995174</v>
      </c>
      <c r="P77" s="40" t="s">
        <v>1853</v>
      </c>
      <c r="Q77" s="39">
        <v>69.230800000000002</v>
      </c>
      <c r="AB77" s="8" t="s">
        <v>230</v>
      </c>
      <c r="AC77" s="8" t="s">
        <v>231</v>
      </c>
    </row>
    <row r="78" spans="1:29" x14ac:dyDescent="0.25">
      <c r="A78" s="9">
        <v>2</v>
      </c>
      <c r="B78" s="24">
        <v>2</v>
      </c>
      <c r="C78" s="2">
        <f t="shared" si="8"/>
        <v>1</v>
      </c>
      <c r="D78" s="8" t="s">
        <v>72</v>
      </c>
      <c r="E78" s="22">
        <f t="shared" si="9"/>
        <v>10</v>
      </c>
      <c r="F78" s="48"/>
      <c r="G78" s="48"/>
      <c r="H78" s="48"/>
      <c r="I78" s="48"/>
      <c r="K78" s="2" t="s">
        <v>1751</v>
      </c>
      <c r="L78" s="2">
        <v>14</v>
      </c>
      <c r="M78" s="2">
        <f>P23/14</f>
        <v>0</v>
      </c>
      <c r="P78" s="40" t="s">
        <v>1854</v>
      </c>
      <c r="Q78" s="39">
        <v>61.538499999999999</v>
      </c>
      <c r="AB78" s="8" t="s">
        <v>233</v>
      </c>
      <c r="AC78" s="8" t="s">
        <v>234</v>
      </c>
    </row>
    <row r="79" spans="1:29" x14ac:dyDescent="0.25">
      <c r="A79" s="9">
        <v>5</v>
      </c>
      <c r="B79" s="24">
        <v>2</v>
      </c>
      <c r="C79" s="2">
        <f t="shared" si="8"/>
        <v>0</v>
      </c>
      <c r="D79" s="8" t="s">
        <v>72</v>
      </c>
      <c r="E79" s="22">
        <f t="shared" si="9"/>
        <v>18</v>
      </c>
      <c r="F79" s="48"/>
      <c r="G79" s="48"/>
      <c r="H79" s="48"/>
      <c r="I79" s="48"/>
      <c r="K79" s="2" t="s">
        <v>21</v>
      </c>
      <c r="L79" s="2">
        <v>134</v>
      </c>
      <c r="M79" s="2">
        <f>T29/L79</f>
        <v>0.40298507462686567</v>
      </c>
      <c r="P79" s="40" t="s">
        <v>1855</v>
      </c>
      <c r="Q79" s="39">
        <v>72.307699999999997</v>
      </c>
      <c r="AB79" s="8" t="s">
        <v>236</v>
      </c>
      <c r="AC79" s="8"/>
    </row>
    <row r="80" spans="1:29" x14ac:dyDescent="0.25">
      <c r="A80" s="9">
        <v>8</v>
      </c>
      <c r="B80" s="24">
        <v>5</v>
      </c>
      <c r="C80" s="2">
        <f t="shared" si="8"/>
        <v>0</v>
      </c>
      <c r="D80" s="8" t="s">
        <v>20</v>
      </c>
      <c r="E80" s="22">
        <f t="shared" si="9"/>
        <v>20</v>
      </c>
      <c r="F80" s="48"/>
      <c r="G80" s="48"/>
      <c r="H80" s="48"/>
      <c r="I80" s="48"/>
      <c r="K80" s="2" t="s">
        <v>1749</v>
      </c>
      <c r="L80" s="2">
        <v>40</v>
      </c>
      <c r="M80" s="2">
        <f>P5/40</f>
        <v>0.1</v>
      </c>
      <c r="P80" s="42" t="s">
        <v>1856</v>
      </c>
      <c r="Q80" s="43">
        <v>49.230800000000002</v>
      </c>
      <c r="AB80" s="8" t="s">
        <v>238</v>
      </c>
      <c r="AC80" s="8" t="s">
        <v>239</v>
      </c>
    </row>
    <row r="81" spans="1:29" x14ac:dyDescent="0.25">
      <c r="A81" s="9">
        <v>6</v>
      </c>
      <c r="B81" s="24">
        <v>2</v>
      </c>
      <c r="C81" s="2">
        <f t="shared" si="8"/>
        <v>0</v>
      </c>
      <c r="D81" s="8" t="s">
        <v>20</v>
      </c>
      <c r="E81" s="22">
        <f t="shared" si="9"/>
        <v>22</v>
      </c>
      <c r="F81" s="48"/>
      <c r="G81" s="48"/>
      <c r="H81" s="48"/>
      <c r="I81" s="48"/>
      <c r="K81" s="2" t="s">
        <v>1750</v>
      </c>
      <c r="L81" s="2">
        <v>52</v>
      </c>
      <c r="M81" s="2">
        <f>T35/L81</f>
        <v>7.6923076923076927E-2</v>
      </c>
      <c r="AB81" s="8" t="s">
        <v>241</v>
      </c>
      <c r="AC81" s="8"/>
    </row>
    <row r="82" spans="1:29" x14ac:dyDescent="0.25">
      <c r="A82" s="9">
        <v>1</v>
      </c>
      <c r="B82" s="24">
        <v>1</v>
      </c>
      <c r="C82" s="2">
        <f t="shared" si="8"/>
        <v>1</v>
      </c>
      <c r="D82" s="8" t="s">
        <v>20</v>
      </c>
      <c r="E82" s="22">
        <f t="shared" si="9"/>
        <v>26</v>
      </c>
      <c r="F82" s="48"/>
      <c r="G82" s="48"/>
      <c r="H82" s="48"/>
      <c r="I82" s="48"/>
      <c r="K82" s="2" t="s">
        <v>17</v>
      </c>
      <c r="L82" s="2">
        <v>130</v>
      </c>
      <c r="M82" s="2">
        <f>P11/L82</f>
        <v>0.17692307692307693</v>
      </c>
      <c r="AB82" s="8" t="s">
        <v>243</v>
      </c>
      <c r="AC82" s="8" t="s">
        <v>244</v>
      </c>
    </row>
    <row r="83" spans="1:29" x14ac:dyDescent="0.25">
      <c r="A83" s="9">
        <v>1</v>
      </c>
      <c r="B83" s="24">
        <v>8</v>
      </c>
      <c r="C83" s="2">
        <f t="shared" si="8"/>
        <v>0</v>
      </c>
      <c r="D83" s="8" t="s">
        <v>12</v>
      </c>
      <c r="E83" s="22">
        <f t="shared" si="9"/>
        <v>18</v>
      </c>
      <c r="F83" s="48"/>
      <c r="G83" s="48"/>
      <c r="H83" s="48"/>
      <c r="I83" s="48"/>
      <c r="K83" s="13" t="s">
        <v>1774</v>
      </c>
      <c r="L83" s="13">
        <v>170</v>
      </c>
      <c r="M83" s="2"/>
      <c r="Q83" s="3" t="s">
        <v>13</v>
      </c>
      <c r="T83" s="3" t="s">
        <v>47</v>
      </c>
      <c r="AB83" s="8" t="s">
        <v>246</v>
      </c>
      <c r="AC83" s="8"/>
    </row>
    <row r="84" spans="1:29" x14ac:dyDescent="0.25">
      <c r="A84" s="9">
        <v>1</v>
      </c>
      <c r="B84" s="24">
        <v>2</v>
      </c>
      <c r="C84" s="2">
        <f t="shared" si="8"/>
        <v>0</v>
      </c>
      <c r="D84" s="8" t="s">
        <v>72</v>
      </c>
      <c r="E84" s="22">
        <f t="shared" si="9"/>
        <v>14</v>
      </c>
      <c r="F84" s="48"/>
      <c r="G84" s="48"/>
      <c r="H84" s="48"/>
      <c r="I84" s="48"/>
      <c r="K84" s="13" t="s">
        <v>1775</v>
      </c>
      <c r="L84" s="13">
        <v>182</v>
      </c>
      <c r="M84" s="2"/>
      <c r="Q84" s="2" t="s">
        <v>1867</v>
      </c>
      <c r="R84" s="2">
        <f>(P5+Q6)/SUM(P5:Q6)</f>
        <v>0.91076923076923078</v>
      </c>
      <c r="T84" s="2" t="s">
        <v>1867</v>
      </c>
      <c r="U84" s="2">
        <f>((P28+Q29)/SUM(P28:Q29))</f>
        <v>0.63846153846153841</v>
      </c>
      <c r="AB84" s="8" t="s">
        <v>248</v>
      </c>
      <c r="AC84" s="8"/>
    </row>
    <row r="85" spans="1:29" x14ac:dyDescent="0.25">
      <c r="A85" s="9">
        <v>7</v>
      </c>
      <c r="B85" s="24">
        <v>7</v>
      </c>
      <c r="C85" s="2">
        <f t="shared" si="8"/>
        <v>1</v>
      </c>
      <c r="D85" s="8" t="s">
        <v>12</v>
      </c>
      <c r="E85" s="22">
        <f t="shared" si="9"/>
        <v>48</v>
      </c>
      <c r="F85" s="48"/>
      <c r="G85" s="48"/>
      <c r="H85" s="48"/>
      <c r="I85" s="48"/>
      <c r="K85" s="2" t="s">
        <v>273</v>
      </c>
      <c r="L85" s="2">
        <v>13</v>
      </c>
      <c r="M85" s="2">
        <f>P17/L85</f>
        <v>7.6923076923076927E-2</v>
      </c>
      <c r="Q85" s="2" t="s">
        <v>1868</v>
      </c>
      <c r="R85" s="2">
        <f>(P5/SUM(P5:P6))</f>
        <v>0.15384615384615385</v>
      </c>
      <c r="T85" s="2" t="s">
        <v>1868</v>
      </c>
      <c r="U85" s="2">
        <f>P28/SUM(P28:P29)</f>
        <v>0.44444444444444442</v>
      </c>
      <c r="AB85" s="8" t="s">
        <v>250</v>
      </c>
      <c r="AC85" s="8"/>
    </row>
    <row r="86" spans="1:29" x14ac:dyDescent="0.25">
      <c r="A86" s="9">
        <v>6</v>
      </c>
      <c r="B86" s="24">
        <v>2</v>
      </c>
      <c r="C86" s="2">
        <f t="shared" si="8"/>
        <v>0</v>
      </c>
      <c r="D86" s="8" t="s">
        <v>20</v>
      </c>
      <c r="E86" s="22">
        <f t="shared" si="9"/>
        <v>26</v>
      </c>
      <c r="F86" s="48"/>
      <c r="G86" s="48"/>
      <c r="H86" s="48"/>
      <c r="I86" s="48"/>
      <c r="K86" s="2" t="s">
        <v>84</v>
      </c>
      <c r="L86" s="2">
        <v>60</v>
      </c>
      <c r="M86" s="2">
        <f>P34/L86</f>
        <v>0.05</v>
      </c>
      <c r="AB86" s="8" t="s">
        <v>252</v>
      </c>
      <c r="AC86" s="8"/>
    </row>
    <row r="87" spans="1:29" x14ac:dyDescent="0.25">
      <c r="A87" s="9">
        <v>6</v>
      </c>
      <c r="B87" s="24">
        <v>5</v>
      </c>
      <c r="C87" s="2">
        <f t="shared" si="8"/>
        <v>0</v>
      </c>
      <c r="D87" s="8" t="s">
        <v>20</v>
      </c>
      <c r="E87" s="22">
        <f t="shared" si="9"/>
        <v>20</v>
      </c>
      <c r="F87" s="48"/>
      <c r="G87" s="48"/>
      <c r="H87" s="48"/>
      <c r="I87" s="48"/>
      <c r="AB87" s="8" t="s">
        <v>254</v>
      </c>
      <c r="AC87" s="8" t="s">
        <v>255</v>
      </c>
    </row>
    <row r="88" spans="1:29" x14ac:dyDescent="0.25">
      <c r="A88" s="9">
        <v>5</v>
      </c>
      <c r="B88" s="24">
        <v>2</v>
      </c>
      <c r="C88" s="2">
        <f t="shared" si="8"/>
        <v>0</v>
      </c>
      <c r="D88" s="8" t="s">
        <v>20</v>
      </c>
      <c r="E88" s="22">
        <f t="shared" si="9"/>
        <v>18</v>
      </c>
      <c r="F88" s="48"/>
      <c r="G88" s="48"/>
      <c r="H88" s="48"/>
      <c r="I88" s="48"/>
      <c r="L88" s="58" t="s">
        <v>1862</v>
      </c>
      <c r="M88" s="58"/>
      <c r="N88" s="58"/>
      <c r="O88" s="58"/>
      <c r="Q88" s="3" t="s">
        <v>17</v>
      </c>
      <c r="T88" s="3" t="s">
        <v>84</v>
      </c>
      <c r="AB88" s="8" t="s">
        <v>257</v>
      </c>
      <c r="AC88" s="8"/>
    </row>
    <row r="89" spans="1:29" x14ac:dyDescent="0.25">
      <c r="A89" s="9">
        <v>2</v>
      </c>
      <c r="B89" s="24">
        <v>5</v>
      </c>
      <c r="C89" s="2">
        <f t="shared" si="8"/>
        <v>0</v>
      </c>
      <c r="D89" s="8" t="s">
        <v>20</v>
      </c>
      <c r="E89" s="22">
        <f t="shared" si="9"/>
        <v>6</v>
      </c>
      <c r="F89" s="48"/>
      <c r="G89" s="48"/>
      <c r="H89" s="48"/>
      <c r="I89" s="48"/>
      <c r="L89" s="58"/>
      <c r="M89" s="58"/>
      <c r="N89" s="58"/>
      <c r="O89" s="58"/>
      <c r="Q89" s="2" t="s">
        <v>1867</v>
      </c>
      <c r="R89" s="2">
        <f>((P11+Q12)/SUM(P11:Q12))</f>
        <v>0.65846153846153843</v>
      </c>
      <c r="T89" s="2" t="s">
        <v>1867</v>
      </c>
      <c r="U89" s="2">
        <f>((P34+Q35)/SUM(P34:Q35))</f>
        <v>0.86</v>
      </c>
      <c r="AB89" s="8" t="s">
        <v>259</v>
      </c>
      <c r="AC89" s="8" t="s">
        <v>260</v>
      </c>
    </row>
    <row r="90" spans="1:29" x14ac:dyDescent="0.25">
      <c r="A90" s="9">
        <v>8</v>
      </c>
      <c r="B90" s="24">
        <v>2</v>
      </c>
      <c r="C90" s="2">
        <f t="shared" si="8"/>
        <v>0</v>
      </c>
      <c r="D90" s="8" t="s">
        <v>20</v>
      </c>
      <c r="E90" s="22">
        <f t="shared" si="9"/>
        <v>22</v>
      </c>
      <c r="F90" s="48"/>
      <c r="G90" s="48"/>
      <c r="H90" s="48"/>
      <c r="I90" s="48"/>
      <c r="L90" s="58"/>
      <c r="M90" s="58"/>
      <c r="N90" s="58"/>
      <c r="O90" s="58"/>
      <c r="Q90" s="2" t="s">
        <v>1868</v>
      </c>
      <c r="R90" s="2">
        <f>(P11/SUM(P11:P12))</f>
        <v>0.16666666666666666</v>
      </c>
      <c r="T90" s="2" t="s">
        <v>1868</v>
      </c>
      <c r="U90" s="2">
        <f>(P34/SUM(P34:P35))</f>
        <v>7.8947368421052627E-2</v>
      </c>
      <c r="AB90" s="8" t="s">
        <v>262</v>
      </c>
      <c r="AC90" s="8"/>
    </row>
    <row r="91" spans="1:29" x14ac:dyDescent="0.25">
      <c r="A91" s="9">
        <v>7</v>
      </c>
      <c r="B91" s="24">
        <v>2</v>
      </c>
      <c r="C91" s="2">
        <f t="shared" si="8"/>
        <v>0</v>
      </c>
      <c r="D91" s="8" t="s">
        <v>12</v>
      </c>
      <c r="E91" s="22">
        <f t="shared" si="9"/>
        <v>16</v>
      </c>
      <c r="F91" s="48"/>
      <c r="G91" s="48"/>
      <c r="H91" s="48"/>
      <c r="I91" s="48"/>
      <c r="AB91" s="8" t="s">
        <v>264</v>
      </c>
      <c r="AC91" s="8"/>
    </row>
    <row r="92" spans="1:29" x14ac:dyDescent="0.25">
      <c r="A92" s="9">
        <v>8</v>
      </c>
      <c r="B92" s="24">
        <v>8</v>
      </c>
      <c r="C92" s="2">
        <f t="shared" si="8"/>
        <v>1</v>
      </c>
      <c r="D92" s="8" t="s">
        <v>267</v>
      </c>
      <c r="E92" s="22">
        <f t="shared" si="9"/>
        <v>32</v>
      </c>
      <c r="F92" s="48"/>
      <c r="G92" s="48"/>
      <c r="H92" s="48"/>
      <c r="I92" s="48"/>
      <c r="AB92" s="8" t="s">
        <v>266</v>
      </c>
      <c r="AC92" s="8"/>
    </row>
    <row r="93" spans="1:29" x14ac:dyDescent="0.25">
      <c r="A93" s="9">
        <v>8</v>
      </c>
      <c r="B93" s="24">
        <v>2</v>
      </c>
      <c r="C93" s="2">
        <f t="shared" si="8"/>
        <v>0</v>
      </c>
      <c r="D93" s="8" t="s">
        <v>12</v>
      </c>
      <c r="E93" s="22">
        <f t="shared" si="9"/>
        <v>16</v>
      </c>
      <c r="F93" s="48"/>
      <c r="G93" s="48"/>
      <c r="H93" s="48"/>
      <c r="I93" s="48"/>
      <c r="Q93" s="3" t="s">
        <v>273</v>
      </c>
      <c r="T93" s="3" t="s">
        <v>21</v>
      </c>
      <c r="AB93" s="8" t="s">
        <v>269</v>
      </c>
      <c r="AC93" s="8"/>
    </row>
    <row r="94" spans="1:29" x14ac:dyDescent="0.25">
      <c r="A94" s="9">
        <v>3</v>
      </c>
      <c r="B94" s="24">
        <v>2</v>
      </c>
      <c r="C94" s="2">
        <f t="shared" si="8"/>
        <v>0</v>
      </c>
      <c r="D94" s="8" t="s">
        <v>72</v>
      </c>
      <c r="E94" s="22">
        <f t="shared" si="9"/>
        <v>40</v>
      </c>
      <c r="F94" s="48"/>
      <c r="G94" s="48"/>
      <c r="H94" s="48"/>
      <c r="I94" s="48"/>
      <c r="Q94" s="2" t="s">
        <v>1867</v>
      </c>
      <c r="R94" s="2">
        <f>((P17+Q18)/SUM(P17:Q18))</f>
        <v>0.97538461538461541</v>
      </c>
      <c r="T94" s="2" t="s">
        <v>1867</v>
      </c>
      <c r="U94" s="2">
        <f>((T29+U30)/SUM(T29:U30))</f>
        <v>0.73076923076923073</v>
      </c>
      <c r="AB94" s="8" t="s">
        <v>271</v>
      </c>
      <c r="AC94" s="8" t="s">
        <v>272</v>
      </c>
    </row>
    <row r="95" spans="1:29" x14ac:dyDescent="0.25">
      <c r="A95" s="9">
        <v>6</v>
      </c>
      <c r="B95" s="24">
        <v>7</v>
      </c>
      <c r="C95" s="2">
        <f t="shared" si="8"/>
        <v>0</v>
      </c>
      <c r="D95" s="8" t="s">
        <v>12</v>
      </c>
      <c r="E95" s="22">
        <f t="shared" si="9"/>
        <v>6</v>
      </c>
      <c r="F95" s="48"/>
      <c r="G95" s="48"/>
      <c r="H95" s="48"/>
      <c r="I95" s="48"/>
      <c r="K95" s="7" t="s">
        <v>1776</v>
      </c>
      <c r="L95" s="7" t="s">
        <v>1773</v>
      </c>
      <c r="Q95" s="2" t="s">
        <v>1868</v>
      </c>
      <c r="R95" s="2">
        <f>(P17/SUM(P17:P18))</f>
        <v>0.2</v>
      </c>
      <c r="T95" s="2" t="s">
        <v>1868</v>
      </c>
      <c r="U95" s="2">
        <f>T29/SUM(T29:T30)</f>
        <v>0.36241610738255031</v>
      </c>
      <c r="AB95" s="8" t="s">
        <v>275</v>
      </c>
      <c r="AC95" s="8" t="s">
        <v>276</v>
      </c>
    </row>
    <row r="96" spans="1:29" x14ac:dyDescent="0.25">
      <c r="A96" s="9">
        <v>2</v>
      </c>
      <c r="B96" s="24">
        <v>7</v>
      </c>
      <c r="C96" s="2">
        <f t="shared" si="8"/>
        <v>0</v>
      </c>
      <c r="D96" s="8" t="s">
        <v>12</v>
      </c>
      <c r="E96" s="22">
        <f t="shared" si="9"/>
        <v>14</v>
      </c>
      <c r="F96" s="48"/>
      <c r="G96" s="48"/>
      <c r="H96" s="48"/>
      <c r="I96" s="48"/>
      <c r="K96" s="2" t="s">
        <v>47</v>
      </c>
      <c r="L96" s="2">
        <v>207</v>
      </c>
      <c r="AB96" s="8" t="s">
        <v>278</v>
      </c>
      <c r="AC96" s="8" t="s">
        <v>279</v>
      </c>
    </row>
    <row r="97" spans="1:29" x14ac:dyDescent="0.25">
      <c r="A97" s="9">
        <v>2</v>
      </c>
      <c r="B97" s="24">
        <v>5</v>
      </c>
      <c r="C97" s="2">
        <f t="shared" si="8"/>
        <v>0</v>
      </c>
      <c r="D97" s="8" t="s">
        <v>20</v>
      </c>
      <c r="E97" s="22">
        <f t="shared" si="9"/>
        <v>26</v>
      </c>
      <c r="F97" s="48"/>
      <c r="G97" s="48"/>
      <c r="H97" s="48"/>
      <c r="I97" s="48"/>
      <c r="K97" s="2" t="s">
        <v>1751</v>
      </c>
      <c r="L97" s="2">
        <v>14</v>
      </c>
      <c r="AB97" s="8" t="s">
        <v>281</v>
      </c>
      <c r="AC97" s="8" t="s">
        <v>282</v>
      </c>
    </row>
    <row r="98" spans="1:29" x14ac:dyDescent="0.25">
      <c r="A98" s="9">
        <v>6</v>
      </c>
      <c r="B98" s="24">
        <v>7</v>
      </c>
      <c r="C98" s="2">
        <f t="shared" si="8"/>
        <v>0</v>
      </c>
      <c r="D98" s="8" t="s">
        <v>20</v>
      </c>
      <c r="E98" s="22">
        <f t="shared" si="9"/>
        <v>14</v>
      </c>
      <c r="F98" s="48"/>
      <c r="G98" s="48"/>
      <c r="H98" s="48"/>
      <c r="I98" s="48"/>
      <c r="K98" s="2" t="s">
        <v>21</v>
      </c>
      <c r="L98" s="2">
        <v>134</v>
      </c>
      <c r="Q98" s="3" t="s">
        <v>1833</v>
      </c>
      <c r="T98" s="3" t="s">
        <v>37</v>
      </c>
      <c r="AB98" s="8" t="s">
        <v>284</v>
      </c>
      <c r="AC98" s="8"/>
    </row>
    <row r="99" spans="1:29" x14ac:dyDescent="0.25">
      <c r="A99" s="9">
        <v>8</v>
      </c>
      <c r="B99" s="24">
        <v>7</v>
      </c>
      <c r="C99" s="2">
        <f t="shared" si="8"/>
        <v>0</v>
      </c>
      <c r="D99" s="8" t="s">
        <v>20</v>
      </c>
      <c r="E99" s="22">
        <f t="shared" si="9"/>
        <v>50</v>
      </c>
      <c r="F99" s="48"/>
      <c r="G99" s="48"/>
      <c r="H99" s="48"/>
      <c r="I99" s="48"/>
      <c r="K99" s="2" t="s">
        <v>13</v>
      </c>
      <c r="L99" s="2">
        <v>40</v>
      </c>
      <c r="Q99" s="2" t="s">
        <v>1867</v>
      </c>
      <c r="R99" s="2">
        <f>((P23+Q24)/SUM(P23:Q24))</f>
        <v>0.97076923076923072</v>
      </c>
      <c r="T99" s="2" t="s">
        <v>1867</v>
      </c>
      <c r="U99" s="2">
        <f>((T35+U36)/SUM(T35:U36))</f>
        <v>0.89230769230769236</v>
      </c>
      <c r="AB99" s="8" t="s">
        <v>286</v>
      </c>
      <c r="AC99" s="8"/>
    </row>
    <row r="100" spans="1:29" x14ac:dyDescent="0.25">
      <c r="A100" s="9">
        <v>2</v>
      </c>
      <c r="B100" s="24">
        <v>7</v>
      </c>
      <c r="C100" s="2">
        <f t="shared" si="8"/>
        <v>0</v>
      </c>
      <c r="D100" s="8" t="s">
        <v>12</v>
      </c>
      <c r="E100" s="22">
        <f t="shared" si="9"/>
        <v>10</v>
      </c>
      <c r="F100" s="48"/>
      <c r="G100" s="48"/>
      <c r="H100" s="48"/>
      <c r="I100" s="48"/>
      <c r="K100" s="2" t="s">
        <v>37</v>
      </c>
      <c r="L100" s="2">
        <v>52</v>
      </c>
      <c r="Q100" s="2" t="s">
        <v>1868</v>
      </c>
      <c r="R100" s="2">
        <f>P23/SUM(P23:P24)</f>
        <v>0</v>
      </c>
      <c r="T100" s="2" t="s">
        <v>1868</v>
      </c>
      <c r="U100" s="2">
        <f>T35/SUM(T35:T36)</f>
        <v>0.15384615384615385</v>
      </c>
      <c r="AB100" s="8" t="s">
        <v>288</v>
      </c>
      <c r="AC100" s="8" t="s">
        <v>289</v>
      </c>
    </row>
    <row r="101" spans="1:29" x14ac:dyDescent="0.25">
      <c r="A101" s="9">
        <v>8</v>
      </c>
      <c r="B101" s="24">
        <v>2</v>
      </c>
      <c r="C101" s="2">
        <f t="shared" si="8"/>
        <v>0</v>
      </c>
      <c r="D101" s="8" t="s">
        <v>20</v>
      </c>
      <c r="E101" s="22">
        <f t="shared" si="9"/>
        <v>16</v>
      </c>
      <c r="F101" s="48"/>
      <c r="G101" s="48"/>
      <c r="H101" s="48"/>
      <c r="I101" s="48"/>
      <c r="K101" s="2" t="s">
        <v>17</v>
      </c>
      <c r="L101" s="2">
        <v>130</v>
      </c>
      <c r="AB101" s="8" t="s">
        <v>291</v>
      </c>
      <c r="AC101" s="8" t="s">
        <v>292</v>
      </c>
    </row>
    <row r="102" spans="1:29" x14ac:dyDescent="0.25">
      <c r="A102" s="9">
        <v>2</v>
      </c>
      <c r="B102" s="24">
        <v>2</v>
      </c>
      <c r="C102" s="2">
        <f t="shared" si="8"/>
        <v>1</v>
      </c>
      <c r="D102" s="8" t="s">
        <v>72</v>
      </c>
      <c r="E102" s="22">
        <f t="shared" si="9"/>
        <v>16</v>
      </c>
      <c r="F102" s="48"/>
      <c r="G102" s="48"/>
      <c r="H102" s="48"/>
      <c r="I102" s="48"/>
      <c r="K102" s="2" t="s">
        <v>273</v>
      </c>
      <c r="L102" s="2">
        <v>13</v>
      </c>
      <c r="AB102" s="8" t="s">
        <v>294</v>
      </c>
      <c r="AC102" s="8" t="s">
        <v>295</v>
      </c>
    </row>
    <row r="103" spans="1:29" x14ac:dyDescent="0.25">
      <c r="A103" s="9">
        <v>8</v>
      </c>
      <c r="B103" s="24">
        <v>5</v>
      </c>
      <c r="C103" s="2">
        <f t="shared" si="8"/>
        <v>0</v>
      </c>
      <c r="D103" s="8" t="s">
        <v>20</v>
      </c>
      <c r="E103" s="22">
        <f t="shared" si="9"/>
        <v>20</v>
      </c>
      <c r="F103" s="48"/>
      <c r="G103" s="48"/>
      <c r="H103" s="48"/>
      <c r="I103" s="48"/>
      <c r="K103" s="2" t="s">
        <v>84</v>
      </c>
      <c r="L103" s="2">
        <v>60</v>
      </c>
      <c r="AB103" s="8" t="s">
        <v>297</v>
      </c>
      <c r="AC103" s="8"/>
    </row>
    <row r="104" spans="1:29" x14ac:dyDescent="0.25">
      <c r="A104" s="9">
        <v>8</v>
      </c>
      <c r="B104" s="24">
        <v>5</v>
      </c>
      <c r="C104" s="2">
        <f t="shared" si="8"/>
        <v>0</v>
      </c>
      <c r="D104" s="8" t="s">
        <v>166</v>
      </c>
      <c r="E104" s="22">
        <f t="shared" si="9"/>
        <v>26</v>
      </c>
      <c r="F104" s="48"/>
      <c r="G104" s="48"/>
      <c r="H104" s="48"/>
      <c r="I104" s="48"/>
      <c r="L104" s="2">
        <f>SUM(L96:L103)</f>
        <v>650</v>
      </c>
      <c r="AB104" s="8" t="s">
        <v>299</v>
      </c>
      <c r="AC104" s="8" t="s">
        <v>300</v>
      </c>
    </row>
    <row r="105" spans="1:29" x14ac:dyDescent="0.25">
      <c r="A105" s="9">
        <v>1</v>
      </c>
      <c r="B105" s="24">
        <v>2</v>
      </c>
      <c r="C105" s="2">
        <f t="shared" si="8"/>
        <v>0</v>
      </c>
      <c r="D105" s="8" t="s">
        <v>20</v>
      </c>
      <c r="E105" s="22">
        <f t="shared" si="9"/>
        <v>22</v>
      </c>
      <c r="F105" s="48"/>
      <c r="G105" s="48"/>
      <c r="H105" s="48"/>
      <c r="I105" s="48"/>
      <c r="AB105" s="8" t="s">
        <v>302</v>
      </c>
      <c r="AC105" s="8" t="s">
        <v>303</v>
      </c>
    </row>
    <row r="106" spans="1:29" x14ac:dyDescent="0.25">
      <c r="A106" s="9">
        <v>5</v>
      </c>
      <c r="B106" s="24">
        <v>2</v>
      </c>
      <c r="C106" s="2">
        <f t="shared" si="8"/>
        <v>0</v>
      </c>
      <c r="D106" s="8" t="s">
        <v>12</v>
      </c>
      <c r="E106" s="22">
        <f t="shared" si="9"/>
        <v>16</v>
      </c>
      <c r="F106" s="48"/>
      <c r="G106" s="48"/>
      <c r="H106" s="48"/>
      <c r="I106" s="48"/>
      <c r="AB106" s="8" t="s">
        <v>305</v>
      </c>
      <c r="AC106" s="8" t="s">
        <v>306</v>
      </c>
    </row>
    <row r="107" spans="1:29" x14ac:dyDescent="0.25">
      <c r="A107" s="9">
        <v>2</v>
      </c>
      <c r="B107" s="24">
        <v>5</v>
      </c>
      <c r="C107" s="2">
        <f t="shared" si="8"/>
        <v>0</v>
      </c>
      <c r="D107" s="8" t="s">
        <v>20</v>
      </c>
      <c r="E107" s="22">
        <f t="shared" si="9"/>
        <v>12</v>
      </c>
      <c r="F107" s="48"/>
      <c r="G107" s="48"/>
      <c r="H107" s="48"/>
      <c r="I107" s="48"/>
      <c r="AB107" s="8" t="s">
        <v>308</v>
      </c>
      <c r="AC107" s="8"/>
    </row>
    <row r="108" spans="1:29" x14ac:dyDescent="0.25">
      <c r="A108" s="9">
        <v>1</v>
      </c>
      <c r="B108" s="24">
        <v>7</v>
      </c>
      <c r="C108" s="2">
        <f t="shared" si="8"/>
        <v>0</v>
      </c>
      <c r="D108" s="8" t="s">
        <v>312</v>
      </c>
      <c r="E108" s="22">
        <f t="shared" si="9"/>
        <v>30</v>
      </c>
      <c r="F108" s="48"/>
      <c r="G108" s="48"/>
      <c r="H108" s="48"/>
      <c r="I108" s="48"/>
      <c r="AB108" s="8" t="s">
        <v>310</v>
      </c>
      <c r="AC108" s="8" t="s">
        <v>311</v>
      </c>
    </row>
    <row r="109" spans="1:29" x14ac:dyDescent="0.25">
      <c r="A109" s="9">
        <v>2</v>
      </c>
      <c r="B109" s="24">
        <v>8</v>
      </c>
      <c r="C109" s="2">
        <f t="shared" si="8"/>
        <v>0</v>
      </c>
      <c r="D109" s="8" t="s">
        <v>12</v>
      </c>
      <c r="E109" s="22">
        <f t="shared" si="9"/>
        <v>14</v>
      </c>
      <c r="F109" s="48"/>
      <c r="G109" s="48"/>
      <c r="H109" s="48"/>
      <c r="I109" s="48"/>
      <c r="AB109" s="8" t="s">
        <v>314</v>
      </c>
      <c r="AC109" s="8" t="s">
        <v>315</v>
      </c>
    </row>
    <row r="110" spans="1:29" x14ac:dyDescent="0.25">
      <c r="A110" s="9">
        <v>5</v>
      </c>
      <c r="B110" s="24">
        <v>2</v>
      </c>
      <c r="C110" s="2">
        <f t="shared" si="8"/>
        <v>0</v>
      </c>
      <c r="D110" s="8" t="s">
        <v>20</v>
      </c>
      <c r="E110" s="22">
        <f t="shared" si="9"/>
        <v>22</v>
      </c>
      <c r="F110" s="48"/>
      <c r="G110" s="48"/>
      <c r="H110" s="48"/>
      <c r="I110" s="48"/>
      <c r="AB110" s="8" t="s">
        <v>317</v>
      </c>
      <c r="AC110" s="8"/>
    </row>
    <row r="111" spans="1:29" x14ac:dyDescent="0.25">
      <c r="A111" s="9">
        <v>4</v>
      </c>
      <c r="B111" s="24">
        <v>2</v>
      </c>
      <c r="C111" s="2">
        <f t="shared" si="8"/>
        <v>0</v>
      </c>
      <c r="D111" s="8" t="s">
        <v>321</v>
      </c>
      <c r="E111" s="22">
        <f t="shared" si="9"/>
        <v>12</v>
      </c>
      <c r="F111" s="48"/>
      <c r="G111" s="48"/>
      <c r="H111" s="48"/>
      <c r="I111" s="48"/>
      <c r="AB111" s="8" t="s">
        <v>319</v>
      </c>
      <c r="AC111" s="8" t="s">
        <v>320</v>
      </c>
    </row>
    <row r="112" spans="1:29" x14ac:dyDescent="0.25">
      <c r="A112" s="9">
        <v>2</v>
      </c>
      <c r="B112" s="24">
        <v>2</v>
      </c>
      <c r="C112" s="2">
        <f t="shared" si="8"/>
        <v>1</v>
      </c>
      <c r="D112" s="8" t="s">
        <v>12</v>
      </c>
      <c r="E112" s="22">
        <f t="shared" si="9"/>
        <v>22</v>
      </c>
      <c r="F112" s="48"/>
      <c r="G112" s="48"/>
      <c r="H112" s="48"/>
      <c r="I112" s="48"/>
      <c r="AB112" s="8" t="s">
        <v>323</v>
      </c>
      <c r="AC112" s="8" t="s">
        <v>324</v>
      </c>
    </row>
    <row r="113" spans="1:29" x14ac:dyDescent="0.25">
      <c r="A113" s="9">
        <v>5</v>
      </c>
      <c r="B113" s="24">
        <v>5</v>
      </c>
      <c r="C113" s="2">
        <f t="shared" si="8"/>
        <v>1</v>
      </c>
      <c r="D113" s="8" t="s">
        <v>72</v>
      </c>
      <c r="E113" s="22">
        <f t="shared" si="9"/>
        <v>8</v>
      </c>
      <c r="F113" s="48"/>
      <c r="G113" s="48"/>
      <c r="H113" s="48"/>
      <c r="I113" s="48"/>
      <c r="AB113" s="8" t="s">
        <v>326</v>
      </c>
      <c r="AC113" s="8" t="s">
        <v>327</v>
      </c>
    </row>
    <row r="114" spans="1:29" x14ac:dyDescent="0.25">
      <c r="A114" s="9">
        <v>5</v>
      </c>
      <c r="B114" s="24">
        <v>5</v>
      </c>
      <c r="C114" s="2">
        <f t="shared" si="8"/>
        <v>1</v>
      </c>
      <c r="D114" s="8" t="s">
        <v>20</v>
      </c>
      <c r="E114" s="22">
        <f t="shared" si="9"/>
        <v>18</v>
      </c>
      <c r="F114" s="48"/>
      <c r="G114" s="48"/>
      <c r="H114" s="48"/>
      <c r="I114" s="48"/>
      <c r="AB114" s="8" t="s">
        <v>329</v>
      </c>
      <c r="AC114" s="8"/>
    </row>
    <row r="115" spans="1:29" x14ac:dyDescent="0.25">
      <c r="A115" s="9">
        <v>2</v>
      </c>
      <c r="B115" s="24">
        <v>8</v>
      </c>
      <c r="C115" s="2">
        <f t="shared" si="8"/>
        <v>0</v>
      </c>
      <c r="D115" s="8" t="s">
        <v>20</v>
      </c>
      <c r="E115" s="22">
        <f t="shared" si="9"/>
        <v>26</v>
      </c>
      <c r="F115" s="48"/>
      <c r="G115" s="48"/>
      <c r="H115" s="48"/>
      <c r="I115" s="48"/>
      <c r="AB115" s="8" t="s">
        <v>331</v>
      </c>
      <c r="AC115" s="8" t="s">
        <v>332</v>
      </c>
    </row>
    <row r="116" spans="1:29" x14ac:dyDescent="0.25">
      <c r="A116" s="9">
        <v>6</v>
      </c>
      <c r="B116" s="24">
        <v>1</v>
      </c>
      <c r="C116" s="2">
        <f t="shared" si="8"/>
        <v>0</v>
      </c>
      <c r="D116" s="8" t="s">
        <v>12</v>
      </c>
      <c r="E116" s="22">
        <f t="shared" si="9"/>
        <v>4</v>
      </c>
      <c r="F116" s="48"/>
      <c r="G116" s="48"/>
      <c r="H116" s="48"/>
      <c r="I116" s="48"/>
      <c r="AB116" s="8" t="s">
        <v>334</v>
      </c>
      <c r="AC116" s="8"/>
    </row>
    <row r="117" spans="1:29" x14ac:dyDescent="0.25">
      <c r="A117" s="9">
        <v>6</v>
      </c>
      <c r="B117" s="24">
        <v>5</v>
      </c>
      <c r="C117" s="2">
        <f t="shared" si="8"/>
        <v>0</v>
      </c>
      <c r="D117" s="8" t="s">
        <v>20</v>
      </c>
      <c r="E117" s="22">
        <f t="shared" si="9"/>
        <v>20</v>
      </c>
      <c r="F117" s="48"/>
      <c r="G117" s="48"/>
      <c r="H117" s="48"/>
      <c r="I117" s="48"/>
      <c r="AB117" s="8" t="s">
        <v>336</v>
      </c>
      <c r="AC117" s="8"/>
    </row>
    <row r="118" spans="1:29" x14ac:dyDescent="0.25">
      <c r="A118" s="9">
        <v>1</v>
      </c>
      <c r="B118" s="24">
        <v>2</v>
      </c>
      <c r="C118" s="2">
        <f t="shared" si="8"/>
        <v>0</v>
      </c>
      <c r="D118" s="8" t="s">
        <v>72</v>
      </c>
      <c r="E118" s="22">
        <f t="shared" si="9"/>
        <v>14</v>
      </c>
      <c r="F118" s="48"/>
      <c r="G118" s="48"/>
      <c r="H118" s="48"/>
      <c r="I118" s="48"/>
      <c r="AB118" s="8" t="s">
        <v>338</v>
      </c>
      <c r="AC118" s="8"/>
    </row>
    <row r="119" spans="1:29" x14ac:dyDescent="0.25">
      <c r="A119" s="9">
        <v>7</v>
      </c>
      <c r="B119" s="24">
        <v>2</v>
      </c>
      <c r="C119" s="2">
        <f t="shared" si="8"/>
        <v>0</v>
      </c>
      <c r="D119" s="8" t="s">
        <v>12</v>
      </c>
      <c r="E119" s="22">
        <f t="shared" si="9"/>
        <v>12</v>
      </c>
      <c r="F119" s="48"/>
      <c r="G119" s="48"/>
      <c r="H119" s="48"/>
      <c r="I119" s="48"/>
      <c r="AB119" s="8" t="s">
        <v>340</v>
      </c>
      <c r="AC119" s="8" t="s">
        <v>341</v>
      </c>
    </row>
    <row r="120" spans="1:29" x14ac:dyDescent="0.25">
      <c r="A120" s="9">
        <v>7</v>
      </c>
      <c r="B120" s="24">
        <v>7</v>
      </c>
      <c r="C120" s="2">
        <f t="shared" si="8"/>
        <v>1</v>
      </c>
      <c r="D120" s="8" t="s">
        <v>312</v>
      </c>
      <c r="E120" s="22">
        <f t="shared" si="9"/>
        <v>52</v>
      </c>
      <c r="F120" s="48"/>
      <c r="G120" s="48"/>
      <c r="H120" s="48"/>
      <c r="I120" s="48"/>
      <c r="AB120" s="8" t="s">
        <v>343</v>
      </c>
      <c r="AC120" s="8"/>
    </row>
    <row r="121" spans="1:29" x14ac:dyDescent="0.25">
      <c r="A121" s="9">
        <v>7</v>
      </c>
      <c r="B121" s="24">
        <v>7</v>
      </c>
      <c r="C121" s="2">
        <f t="shared" si="8"/>
        <v>1</v>
      </c>
      <c r="D121" s="8" t="s">
        <v>312</v>
      </c>
      <c r="E121" s="22">
        <f t="shared" si="9"/>
        <v>24</v>
      </c>
      <c r="F121" s="48"/>
      <c r="G121" s="48"/>
      <c r="H121" s="48"/>
      <c r="I121" s="48"/>
      <c r="AB121" s="8" t="s">
        <v>345</v>
      </c>
      <c r="AC121" s="8"/>
    </row>
    <row r="122" spans="1:29" x14ac:dyDescent="0.25">
      <c r="A122" s="9">
        <v>8</v>
      </c>
      <c r="B122" s="24">
        <v>1</v>
      </c>
      <c r="C122" s="2">
        <f t="shared" si="8"/>
        <v>0</v>
      </c>
      <c r="D122" s="8" t="s">
        <v>20</v>
      </c>
      <c r="E122" s="22">
        <f t="shared" si="9"/>
        <v>16</v>
      </c>
      <c r="F122" s="48"/>
      <c r="G122" s="48"/>
      <c r="H122" s="48"/>
      <c r="I122" s="48"/>
      <c r="AB122" s="8" t="s">
        <v>347</v>
      </c>
      <c r="AC122" s="8"/>
    </row>
    <row r="123" spans="1:29" x14ac:dyDescent="0.25">
      <c r="A123" s="9">
        <v>7</v>
      </c>
      <c r="B123" s="24">
        <v>5</v>
      </c>
      <c r="C123" s="2">
        <f t="shared" si="8"/>
        <v>0</v>
      </c>
      <c r="D123" s="8" t="s">
        <v>312</v>
      </c>
      <c r="E123" s="22">
        <f t="shared" si="9"/>
        <v>18</v>
      </c>
      <c r="F123" s="48"/>
      <c r="G123" s="48"/>
      <c r="H123" s="48"/>
      <c r="I123" s="48"/>
      <c r="AB123" s="8" t="s">
        <v>349</v>
      </c>
      <c r="AC123" s="8" t="s">
        <v>350</v>
      </c>
    </row>
    <row r="124" spans="1:29" x14ac:dyDescent="0.25">
      <c r="A124" s="9">
        <v>7</v>
      </c>
      <c r="B124" s="24">
        <v>1</v>
      </c>
      <c r="C124" s="2">
        <f t="shared" si="8"/>
        <v>0</v>
      </c>
      <c r="D124" s="8" t="s">
        <v>20</v>
      </c>
      <c r="E124" s="22">
        <f t="shared" si="9"/>
        <v>32</v>
      </c>
      <c r="F124" s="48"/>
      <c r="G124" s="48"/>
      <c r="H124" s="48"/>
      <c r="I124" s="48"/>
      <c r="AB124" s="8" t="s">
        <v>352</v>
      </c>
      <c r="AC124" s="8"/>
    </row>
    <row r="125" spans="1:29" x14ac:dyDescent="0.25">
      <c r="A125" s="9">
        <v>7</v>
      </c>
      <c r="B125" s="24">
        <v>2</v>
      </c>
      <c r="C125" s="2">
        <f t="shared" si="8"/>
        <v>0</v>
      </c>
      <c r="D125" s="8" t="s">
        <v>20</v>
      </c>
      <c r="E125" s="22">
        <f t="shared" si="9"/>
        <v>16</v>
      </c>
      <c r="F125" s="48"/>
      <c r="G125" s="48"/>
      <c r="H125" s="48"/>
      <c r="I125" s="48"/>
      <c r="AB125" s="8" t="s">
        <v>354</v>
      </c>
      <c r="AC125" s="8"/>
    </row>
    <row r="126" spans="1:29" x14ac:dyDescent="0.25">
      <c r="A126" s="9">
        <v>2</v>
      </c>
      <c r="B126" s="24">
        <v>7</v>
      </c>
      <c r="C126" s="2">
        <f t="shared" si="8"/>
        <v>0</v>
      </c>
      <c r="D126" s="8" t="s">
        <v>20</v>
      </c>
      <c r="E126" s="22">
        <f t="shared" si="9"/>
        <v>30</v>
      </c>
      <c r="F126" s="48"/>
      <c r="G126" s="48"/>
      <c r="H126" s="48"/>
      <c r="I126" s="48"/>
      <c r="AB126" s="8" t="s">
        <v>356</v>
      </c>
      <c r="AC126" s="8"/>
    </row>
    <row r="127" spans="1:29" x14ac:dyDescent="0.25">
      <c r="A127" s="9">
        <v>1</v>
      </c>
      <c r="B127" s="24">
        <v>2</v>
      </c>
      <c r="C127" s="2">
        <f t="shared" si="8"/>
        <v>0</v>
      </c>
      <c r="D127" s="8" t="s">
        <v>12</v>
      </c>
      <c r="E127" s="22">
        <f t="shared" si="9"/>
        <v>40</v>
      </c>
      <c r="F127" s="48"/>
      <c r="G127" s="48"/>
      <c r="H127" s="48"/>
      <c r="I127" s="48"/>
      <c r="AB127" s="8" t="s">
        <v>358</v>
      </c>
      <c r="AC127" s="8"/>
    </row>
    <row r="128" spans="1:29" x14ac:dyDescent="0.25">
      <c r="A128" s="9">
        <v>3</v>
      </c>
      <c r="B128" s="24">
        <v>8</v>
      </c>
      <c r="C128" s="2">
        <f t="shared" si="8"/>
        <v>0</v>
      </c>
      <c r="D128" s="8" t="s">
        <v>72</v>
      </c>
      <c r="E128" s="22">
        <f t="shared" si="9"/>
        <v>16</v>
      </c>
      <c r="F128" s="48"/>
      <c r="G128" s="48"/>
      <c r="H128" s="48"/>
      <c r="I128" s="48"/>
      <c r="AB128" s="8" t="s">
        <v>360</v>
      </c>
      <c r="AC128" s="8" t="s">
        <v>361</v>
      </c>
    </row>
    <row r="129" spans="1:29" x14ac:dyDescent="0.25">
      <c r="A129" s="9">
        <v>8</v>
      </c>
      <c r="B129" s="24">
        <v>2</v>
      </c>
      <c r="C129" s="2">
        <f t="shared" ref="C129:C192" si="10">IF(A129=B129,1,0)</f>
        <v>0</v>
      </c>
      <c r="D129" s="8" t="s">
        <v>20</v>
      </c>
      <c r="E129" s="22">
        <f t="shared" si="9"/>
        <v>18</v>
      </c>
      <c r="F129" s="48"/>
      <c r="G129" s="48"/>
      <c r="H129" s="48"/>
      <c r="I129" s="48"/>
      <c r="AB129" s="8" t="s">
        <v>363</v>
      </c>
      <c r="AC129" s="8"/>
    </row>
    <row r="130" spans="1:29" x14ac:dyDescent="0.25">
      <c r="A130" s="9">
        <v>5</v>
      </c>
      <c r="B130" s="24">
        <v>2</v>
      </c>
      <c r="C130" s="2">
        <f t="shared" si="10"/>
        <v>0</v>
      </c>
      <c r="D130" s="8" t="s">
        <v>72</v>
      </c>
      <c r="E130" s="22">
        <f t="shared" si="9"/>
        <v>8</v>
      </c>
      <c r="F130" s="48"/>
      <c r="G130" s="48"/>
      <c r="H130" s="48"/>
      <c r="I130" s="48"/>
      <c r="AB130" s="8" t="s">
        <v>365</v>
      </c>
      <c r="AC130" s="8" t="s">
        <v>366</v>
      </c>
    </row>
    <row r="131" spans="1:29" x14ac:dyDescent="0.25">
      <c r="A131" s="9">
        <v>7</v>
      </c>
      <c r="B131" s="24">
        <v>2</v>
      </c>
      <c r="C131" s="2">
        <f t="shared" si="10"/>
        <v>0</v>
      </c>
      <c r="D131" s="8" t="s">
        <v>20</v>
      </c>
      <c r="E131" s="22">
        <f t="shared" ref="E131:E194" si="11">LEN(TRIM(AB131))-LEN(SUBSTITUTE(TRIM(AB131)," ",""))+LEN(TRIM(AB131))-LEN(SUBSTITUTE(TRIM(AB131)," ",""))+2</f>
        <v>12</v>
      </c>
      <c r="F131" s="48"/>
      <c r="G131" s="48"/>
      <c r="H131" s="48"/>
      <c r="I131" s="48"/>
      <c r="AB131" s="8" t="s">
        <v>368</v>
      </c>
      <c r="AC131" s="8"/>
    </row>
    <row r="132" spans="1:29" x14ac:dyDescent="0.25">
      <c r="A132" s="9">
        <v>2</v>
      </c>
      <c r="B132" s="24">
        <v>2</v>
      </c>
      <c r="C132" s="2">
        <f t="shared" si="10"/>
        <v>1</v>
      </c>
      <c r="D132" s="8" t="s">
        <v>12</v>
      </c>
      <c r="E132" s="22">
        <f t="shared" si="11"/>
        <v>20</v>
      </c>
      <c r="F132" s="48"/>
      <c r="G132" s="48"/>
      <c r="H132" s="48"/>
      <c r="I132" s="48"/>
      <c r="AB132" s="8" t="s">
        <v>370</v>
      </c>
      <c r="AC132" s="8" t="s">
        <v>371</v>
      </c>
    </row>
    <row r="133" spans="1:29" x14ac:dyDescent="0.25">
      <c r="A133" s="9">
        <v>7</v>
      </c>
      <c r="B133" s="24">
        <v>7</v>
      </c>
      <c r="C133" s="2">
        <f t="shared" si="10"/>
        <v>1</v>
      </c>
      <c r="D133" s="8" t="s">
        <v>12</v>
      </c>
      <c r="E133" s="22">
        <f t="shared" si="11"/>
        <v>28</v>
      </c>
      <c r="F133" s="48"/>
      <c r="G133" s="48"/>
      <c r="H133" s="48"/>
      <c r="I133" s="48"/>
      <c r="AB133" s="8" t="s">
        <v>373</v>
      </c>
      <c r="AC133" s="8" t="s">
        <v>374</v>
      </c>
    </row>
    <row r="134" spans="1:29" x14ac:dyDescent="0.25">
      <c r="A134" s="9">
        <v>8</v>
      </c>
      <c r="B134" s="24">
        <v>2</v>
      </c>
      <c r="C134" s="2">
        <f t="shared" si="10"/>
        <v>0</v>
      </c>
      <c r="D134" s="8" t="s">
        <v>12</v>
      </c>
      <c r="E134" s="22">
        <f t="shared" si="11"/>
        <v>8</v>
      </c>
      <c r="F134" s="48"/>
      <c r="G134" s="48"/>
      <c r="H134" s="48"/>
      <c r="I134" s="48"/>
      <c r="AB134" s="8" t="s">
        <v>376</v>
      </c>
      <c r="AC134" s="8"/>
    </row>
    <row r="135" spans="1:29" x14ac:dyDescent="0.25">
      <c r="A135" s="9">
        <v>6</v>
      </c>
      <c r="B135" s="24">
        <v>7</v>
      </c>
      <c r="C135" s="2">
        <f t="shared" si="10"/>
        <v>0</v>
      </c>
      <c r="D135" s="8" t="s">
        <v>12</v>
      </c>
      <c r="E135" s="22">
        <f t="shared" si="11"/>
        <v>24</v>
      </c>
      <c r="F135" s="48"/>
      <c r="G135" s="48"/>
      <c r="H135" s="48"/>
      <c r="I135" s="48"/>
      <c r="AB135" s="8" t="s">
        <v>378</v>
      </c>
      <c r="AC135" s="8" t="s">
        <v>379</v>
      </c>
    </row>
    <row r="136" spans="1:29" x14ac:dyDescent="0.25">
      <c r="A136" s="9">
        <v>5</v>
      </c>
      <c r="B136" s="24">
        <v>5</v>
      </c>
      <c r="C136" s="2">
        <f t="shared" si="10"/>
        <v>1</v>
      </c>
      <c r="D136" s="8" t="s">
        <v>12</v>
      </c>
      <c r="E136" s="22">
        <f t="shared" si="11"/>
        <v>16</v>
      </c>
      <c r="F136" s="48"/>
      <c r="G136" s="48"/>
      <c r="H136" s="48"/>
      <c r="I136" s="48"/>
      <c r="AB136" s="8" t="s">
        <v>381</v>
      </c>
      <c r="AC136" s="8"/>
    </row>
    <row r="137" spans="1:29" x14ac:dyDescent="0.25">
      <c r="A137" s="9">
        <v>7</v>
      </c>
      <c r="B137" s="24">
        <v>7</v>
      </c>
      <c r="C137" s="2">
        <f t="shared" si="10"/>
        <v>1</v>
      </c>
      <c r="D137" s="8" t="s">
        <v>12</v>
      </c>
      <c r="E137" s="22">
        <f t="shared" si="11"/>
        <v>16</v>
      </c>
      <c r="F137" s="48"/>
      <c r="G137" s="48"/>
      <c r="H137" s="48"/>
      <c r="I137" s="48"/>
      <c r="AB137" s="8" t="s">
        <v>383</v>
      </c>
      <c r="AC137" s="8" t="s">
        <v>384</v>
      </c>
    </row>
    <row r="138" spans="1:29" x14ac:dyDescent="0.25">
      <c r="A138" s="9">
        <v>5</v>
      </c>
      <c r="B138" s="24">
        <v>5</v>
      </c>
      <c r="C138" s="2">
        <f t="shared" si="10"/>
        <v>1</v>
      </c>
      <c r="D138" s="8" t="s">
        <v>12</v>
      </c>
      <c r="E138" s="22">
        <f t="shared" si="11"/>
        <v>22</v>
      </c>
      <c r="F138" s="48"/>
      <c r="G138" s="48"/>
      <c r="H138" s="48"/>
      <c r="I138" s="48"/>
      <c r="AB138" s="8" t="s">
        <v>386</v>
      </c>
      <c r="AC138" s="8"/>
    </row>
    <row r="139" spans="1:29" x14ac:dyDescent="0.25">
      <c r="A139" s="9">
        <v>2</v>
      </c>
      <c r="B139" s="24">
        <v>5</v>
      </c>
      <c r="C139" s="2">
        <f t="shared" si="10"/>
        <v>0</v>
      </c>
      <c r="D139" s="8" t="s">
        <v>20</v>
      </c>
      <c r="E139" s="22">
        <f t="shared" si="11"/>
        <v>12</v>
      </c>
      <c r="F139" s="48"/>
      <c r="G139" s="48"/>
      <c r="H139" s="48"/>
      <c r="I139" s="48"/>
      <c r="AB139" s="8" t="s">
        <v>388</v>
      </c>
      <c r="AC139" s="8" t="s">
        <v>389</v>
      </c>
    </row>
    <row r="140" spans="1:29" x14ac:dyDescent="0.25">
      <c r="A140" s="9">
        <v>5</v>
      </c>
      <c r="B140" s="24">
        <v>5</v>
      </c>
      <c r="C140" s="2">
        <f t="shared" si="10"/>
        <v>1</v>
      </c>
      <c r="D140" s="8" t="s">
        <v>20</v>
      </c>
      <c r="E140" s="22">
        <f t="shared" si="11"/>
        <v>14</v>
      </c>
      <c r="F140" s="48"/>
      <c r="G140" s="48"/>
      <c r="H140" s="48"/>
      <c r="I140" s="48"/>
      <c r="AB140" s="8" t="s">
        <v>391</v>
      </c>
      <c r="AC140" s="8" t="s">
        <v>392</v>
      </c>
    </row>
    <row r="141" spans="1:29" x14ac:dyDescent="0.25">
      <c r="A141" s="9">
        <v>7</v>
      </c>
      <c r="B141" s="24">
        <v>8</v>
      </c>
      <c r="C141" s="2">
        <f t="shared" si="10"/>
        <v>0</v>
      </c>
      <c r="D141" s="8" t="s">
        <v>312</v>
      </c>
      <c r="E141" s="22">
        <f t="shared" si="11"/>
        <v>32</v>
      </c>
      <c r="F141" s="48"/>
      <c r="G141" s="48"/>
      <c r="H141" s="48"/>
      <c r="I141" s="48"/>
      <c r="AB141" s="8" t="s">
        <v>394</v>
      </c>
      <c r="AC141" s="8"/>
    </row>
    <row r="142" spans="1:29" x14ac:dyDescent="0.25">
      <c r="A142" s="9">
        <v>7</v>
      </c>
      <c r="B142" s="24">
        <v>1</v>
      </c>
      <c r="C142" s="2">
        <f t="shared" si="10"/>
        <v>0</v>
      </c>
      <c r="D142" s="8" t="s">
        <v>20</v>
      </c>
      <c r="E142" s="22">
        <f t="shared" si="11"/>
        <v>24</v>
      </c>
      <c r="F142" s="48"/>
      <c r="G142" s="48"/>
      <c r="H142" s="48"/>
      <c r="I142" s="48"/>
      <c r="AB142" s="8" t="s">
        <v>396</v>
      </c>
      <c r="AC142" s="8"/>
    </row>
    <row r="143" spans="1:29" x14ac:dyDescent="0.25">
      <c r="A143" s="9">
        <v>5</v>
      </c>
      <c r="B143" s="24">
        <v>5</v>
      </c>
      <c r="C143" s="2">
        <f t="shared" si="10"/>
        <v>1</v>
      </c>
      <c r="D143" s="8" t="s">
        <v>20</v>
      </c>
      <c r="E143" s="22">
        <f t="shared" si="11"/>
        <v>18</v>
      </c>
      <c r="F143" s="48"/>
      <c r="G143" s="48"/>
      <c r="H143" s="48"/>
      <c r="I143" s="48"/>
      <c r="AB143" s="8" t="s">
        <v>398</v>
      </c>
      <c r="AC143" s="8"/>
    </row>
    <row r="144" spans="1:29" x14ac:dyDescent="0.25">
      <c r="A144" s="9">
        <v>1</v>
      </c>
      <c r="B144" s="24">
        <v>5</v>
      </c>
      <c r="C144" s="2">
        <f t="shared" si="10"/>
        <v>0</v>
      </c>
      <c r="D144" s="8" t="s">
        <v>72</v>
      </c>
      <c r="E144" s="22">
        <f t="shared" si="11"/>
        <v>24</v>
      </c>
      <c r="F144" s="48"/>
      <c r="G144" s="48"/>
      <c r="H144" s="48"/>
      <c r="I144" s="48"/>
      <c r="AB144" s="8" t="s">
        <v>400</v>
      </c>
      <c r="AC144" s="8"/>
    </row>
    <row r="145" spans="1:29" x14ac:dyDescent="0.25">
      <c r="A145" s="9">
        <v>7</v>
      </c>
      <c r="B145" s="24">
        <v>2</v>
      </c>
      <c r="C145" s="2">
        <f t="shared" si="10"/>
        <v>0</v>
      </c>
      <c r="D145" s="8" t="s">
        <v>12</v>
      </c>
      <c r="E145" s="22">
        <f t="shared" si="11"/>
        <v>56</v>
      </c>
      <c r="F145" s="48"/>
      <c r="G145" s="48"/>
      <c r="H145" s="48"/>
      <c r="I145" s="48"/>
      <c r="AB145" s="8" t="s">
        <v>402</v>
      </c>
      <c r="AC145" s="8" t="s">
        <v>403</v>
      </c>
    </row>
    <row r="146" spans="1:29" x14ac:dyDescent="0.25">
      <c r="A146" s="9">
        <v>3</v>
      </c>
      <c r="B146" s="24">
        <v>2</v>
      </c>
      <c r="C146" s="2">
        <f t="shared" si="10"/>
        <v>0</v>
      </c>
      <c r="D146" s="8" t="s">
        <v>20</v>
      </c>
      <c r="E146" s="22">
        <f t="shared" si="11"/>
        <v>50</v>
      </c>
      <c r="F146" s="48"/>
      <c r="G146" s="48"/>
      <c r="H146" s="48"/>
      <c r="I146" s="48"/>
      <c r="AB146" s="8" t="s">
        <v>405</v>
      </c>
      <c r="AC146" s="8" t="s">
        <v>406</v>
      </c>
    </row>
    <row r="147" spans="1:29" x14ac:dyDescent="0.25">
      <c r="A147" s="9">
        <v>7</v>
      </c>
      <c r="B147" s="24">
        <v>7</v>
      </c>
      <c r="C147" s="2">
        <f t="shared" si="10"/>
        <v>1</v>
      </c>
      <c r="D147" s="8" t="s">
        <v>166</v>
      </c>
      <c r="E147" s="22">
        <f t="shared" si="11"/>
        <v>12</v>
      </c>
      <c r="F147" s="48"/>
      <c r="G147" s="48"/>
      <c r="H147" s="48"/>
      <c r="I147" s="48"/>
      <c r="AB147" s="8" t="s">
        <v>408</v>
      </c>
      <c r="AC147" s="8"/>
    </row>
    <row r="148" spans="1:29" x14ac:dyDescent="0.25">
      <c r="A148" s="9">
        <v>8</v>
      </c>
      <c r="B148" s="24">
        <v>2</v>
      </c>
      <c r="C148" s="2">
        <f t="shared" si="10"/>
        <v>0</v>
      </c>
      <c r="D148" s="8" t="s">
        <v>20</v>
      </c>
      <c r="E148" s="22">
        <f t="shared" si="11"/>
        <v>16</v>
      </c>
      <c r="F148" s="48"/>
      <c r="G148" s="48"/>
      <c r="H148" s="48"/>
      <c r="I148" s="48"/>
      <c r="AB148" s="8" t="s">
        <v>410</v>
      </c>
      <c r="AC148" s="8" t="s">
        <v>411</v>
      </c>
    </row>
    <row r="149" spans="1:29" x14ac:dyDescent="0.25">
      <c r="A149" s="9">
        <v>2</v>
      </c>
      <c r="B149" s="24">
        <v>2</v>
      </c>
      <c r="C149" s="2">
        <f t="shared" si="10"/>
        <v>1</v>
      </c>
      <c r="D149" s="8" t="s">
        <v>12</v>
      </c>
      <c r="E149" s="22">
        <f t="shared" si="11"/>
        <v>20</v>
      </c>
      <c r="F149" s="48"/>
      <c r="G149" s="48"/>
      <c r="H149" s="48"/>
      <c r="I149" s="48"/>
      <c r="AB149" s="8" t="s">
        <v>413</v>
      </c>
      <c r="AC149" s="8"/>
    </row>
    <row r="150" spans="1:29" x14ac:dyDescent="0.25">
      <c r="A150" s="9">
        <v>2</v>
      </c>
      <c r="B150" s="24">
        <v>6</v>
      </c>
      <c r="C150" s="2">
        <f t="shared" si="10"/>
        <v>0</v>
      </c>
      <c r="D150" s="8" t="s">
        <v>12</v>
      </c>
      <c r="E150" s="22">
        <f t="shared" si="11"/>
        <v>20</v>
      </c>
      <c r="F150" s="48"/>
      <c r="G150" s="48"/>
      <c r="H150" s="48"/>
      <c r="I150" s="48"/>
      <c r="AB150" s="8" t="s">
        <v>415</v>
      </c>
      <c r="AC150" s="8"/>
    </row>
    <row r="151" spans="1:29" x14ac:dyDescent="0.25">
      <c r="A151" s="9">
        <v>2</v>
      </c>
      <c r="B151" s="24">
        <v>5</v>
      </c>
      <c r="C151" s="2">
        <f t="shared" si="10"/>
        <v>0</v>
      </c>
      <c r="D151" s="8" t="s">
        <v>12</v>
      </c>
      <c r="E151" s="22">
        <f t="shared" si="11"/>
        <v>20</v>
      </c>
      <c r="F151" s="48"/>
      <c r="G151" s="48"/>
      <c r="H151" s="48"/>
      <c r="I151" s="48"/>
      <c r="AB151" s="8" t="s">
        <v>417</v>
      </c>
      <c r="AC151" s="8"/>
    </row>
    <row r="152" spans="1:29" x14ac:dyDescent="0.25">
      <c r="A152" s="9">
        <v>2</v>
      </c>
      <c r="B152" s="24">
        <v>2</v>
      </c>
      <c r="C152" s="2">
        <f t="shared" si="10"/>
        <v>1</v>
      </c>
      <c r="D152" s="8" t="s">
        <v>166</v>
      </c>
      <c r="E152" s="22">
        <f t="shared" si="11"/>
        <v>18</v>
      </c>
      <c r="F152" s="48"/>
      <c r="G152" s="48"/>
      <c r="H152" s="48"/>
      <c r="I152" s="48"/>
      <c r="AB152" s="8" t="s">
        <v>419</v>
      </c>
      <c r="AC152" s="8"/>
    </row>
    <row r="153" spans="1:29" x14ac:dyDescent="0.25">
      <c r="A153" s="9">
        <v>7</v>
      </c>
      <c r="B153" s="24">
        <v>5</v>
      </c>
      <c r="C153" s="2">
        <f t="shared" si="10"/>
        <v>0</v>
      </c>
      <c r="D153" s="8" t="s">
        <v>72</v>
      </c>
      <c r="E153" s="22">
        <f t="shared" si="11"/>
        <v>14</v>
      </c>
      <c r="F153" s="48"/>
      <c r="G153" s="48"/>
      <c r="H153" s="48"/>
      <c r="I153" s="48"/>
      <c r="AB153" s="8" t="s">
        <v>421</v>
      </c>
      <c r="AC153" s="8" t="s">
        <v>422</v>
      </c>
    </row>
    <row r="154" spans="1:29" x14ac:dyDescent="0.25">
      <c r="A154" s="9">
        <v>7</v>
      </c>
      <c r="B154" s="24">
        <v>5</v>
      </c>
      <c r="C154" s="2">
        <f t="shared" si="10"/>
        <v>0</v>
      </c>
      <c r="D154" s="8" t="s">
        <v>20</v>
      </c>
      <c r="E154" s="22">
        <f t="shared" si="11"/>
        <v>16</v>
      </c>
      <c r="F154" s="48"/>
      <c r="G154" s="48"/>
      <c r="H154" s="48"/>
      <c r="I154" s="48"/>
      <c r="AB154" s="8" t="s">
        <v>424</v>
      </c>
      <c r="AC154" s="8" t="s">
        <v>425</v>
      </c>
    </row>
    <row r="155" spans="1:29" x14ac:dyDescent="0.25">
      <c r="A155" s="9">
        <v>1</v>
      </c>
      <c r="B155" s="24">
        <v>2</v>
      </c>
      <c r="C155" s="2">
        <f t="shared" si="10"/>
        <v>0</v>
      </c>
      <c r="D155" s="8" t="s">
        <v>12</v>
      </c>
      <c r="E155" s="22">
        <f t="shared" si="11"/>
        <v>44</v>
      </c>
      <c r="F155" s="48"/>
      <c r="G155" s="48"/>
      <c r="H155" s="48"/>
      <c r="I155" s="48"/>
      <c r="AB155" s="8" t="s">
        <v>427</v>
      </c>
      <c r="AC155" s="8"/>
    </row>
    <row r="156" spans="1:29" x14ac:dyDescent="0.25">
      <c r="A156" s="9">
        <v>1</v>
      </c>
      <c r="B156" s="24">
        <v>7</v>
      </c>
      <c r="C156" s="2">
        <f t="shared" si="10"/>
        <v>0</v>
      </c>
      <c r="D156" s="8" t="s">
        <v>20</v>
      </c>
      <c r="E156" s="22">
        <f t="shared" si="11"/>
        <v>38</v>
      </c>
      <c r="F156" s="48"/>
      <c r="G156" s="48"/>
      <c r="H156" s="48"/>
      <c r="I156" s="48"/>
      <c r="AB156" s="8" t="s">
        <v>429</v>
      </c>
      <c r="AC156" s="8"/>
    </row>
    <row r="157" spans="1:29" x14ac:dyDescent="0.25">
      <c r="A157" s="9">
        <v>2</v>
      </c>
      <c r="B157" s="24">
        <v>5</v>
      </c>
      <c r="C157" s="2">
        <f t="shared" si="10"/>
        <v>0</v>
      </c>
      <c r="D157" s="8" t="s">
        <v>433</v>
      </c>
      <c r="E157" s="22">
        <f t="shared" si="11"/>
        <v>24</v>
      </c>
      <c r="F157" s="48"/>
      <c r="G157" s="48"/>
      <c r="H157" s="48"/>
      <c r="I157" s="48"/>
      <c r="AB157" s="8" t="s">
        <v>431</v>
      </c>
      <c r="AC157" s="8" t="s">
        <v>432</v>
      </c>
    </row>
    <row r="158" spans="1:29" x14ac:dyDescent="0.25">
      <c r="A158" s="9">
        <v>2</v>
      </c>
      <c r="B158" s="24">
        <v>5</v>
      </c>
      <c r="C158" s="2">
        <f t="shared" si="10"/>
        <v>0</v>
      </c>
      <c r="D158" s="8" t="s">
        <v>127</v>
      </c>
      <c r="E158" s="22">
        <f t="shared" si="11"/>
        <v>10</v>
      </c>
      <c r="F158" s="48"/>
      <c r="G158" s="48"/>
      <c r="H158" s="48"/>
      <c r="I158" s="48"/>
      <c r="AB158" s="8" t="s">
        <v>435</v>
      </c>
      <c r="AC158" s="8"/>
    </row>
    <row r="159" spans="1:29" x14ac:dyDescent="0.25">
      <c r="A159" s="9">
        <v>2</v>
      </c>
      <c r="B159" s="24">
        <v>5</v>
      </c>
      <c r="C159" s="2">
        <f t="shared" si="10"/>
        <v>0</v>
      </c>
      <c r="D159" s="8" t="s">
        <v>12</v>
      </c>
      <c r="E159" s="22">
        <f t="shared" si="11"/>
        <v>10</v>
      </c>
      <c r="F159" s="48"/>
      <c r="G159" s="48"/>
      <c r="H159" s="48"/>
      <c r="I159" s="48"/>
      <c r="AB159" s="8" t="s">
        <v>437</v>
      </c>
      <c r="AC159" s="8" t="s">
        <v>438</v>
      </c>
    </row>
    <row r="160" spans="1:29" x14ac:dyDescent="0.25">
      <c r="A160" s="9">
        <v>1</v>
      </c>
      <c r="B160" s="24">
        <v>2</v>
      </c>
      <c r="C160" s="2">
        <f t="shared" si="10"/>
        <v>0</v>
      </c>
      <c r="D160" s="8" t="s">
        <v>72</v>
      </c>
      <c r="E160" s="22">
        <f t="shared" si="11"/>
        <v>16</v>
      </c>
      <c r="F160" s="48"/>
      <c r="G160" s="48"/>
      <c r="H160" s="48"/>
      <c r="I160" s="48"/>
      <c r="AB160" s="8" t="s">
        <v>440</v>
      </c>
      <c r="AC160" s="8" t="s">
        <v>441</v>
      </c>
    </row>
    <row r="161" spans="1:29" x14ac:dyDescent="0.25">
      <c r="A161" s="9">
        <v>8</v>
      </c>
      <c r="B161" s="24">
        <v>2</v>
      </c>
      <c r="C161" s="2">
        <f t="shared" si="10"/>
        <v>0</v>
      </c>
      <c r="D161" s="8" t="s">
        <v>12</v>
      </c>
      <c r="E161" s="22">
        <f t="shared" si="11"/>
        <v>18</v>
      </c>
      <c r="F161" s="48"/>
      <c r="G161" s="48"/>
      <c r="H161" s="48"/>
      <c r="I161" s="48"/>
      <c r="AB161" s="8" t="s">
        <v>443</v>
      </c>
      <c r="AC161" s="8"/>
    </row>
    <row r="162" spans="1:29" x14ac:dyDescent="0.25">
      <c r="A162" s="9">
        <v>4</v>
      </c>
      <c r="B162" s="24">
        <v>5</v>
      </c>
      <c r="C162" s="2">
        <f t="shared" si="10"/>
        <v>0</v>
      </c>
      <c r="D162" s="8" t="s">
        <v>12</v>
      </c>
      <c r="E162" s="22">
        <f t="shared" si="11"/>
        <v>6</v>
      </c>
      <c r="F162" s="48"/>
      <c r="G162" s="48"/>
      <c r="H162" s="48"/>
      <c r="I162" s="48"/>
      <c r="AB162" s="8" t="s">
        <v>445</v>
      </c>
      <c r="AC162" s="8" t="s">
        <v>446</v>
      </c>
    </row>
    <row r="163" spans="1:29" ht="60" x14ac:dyDescent="0.25">
      <c r="A163" s="9">
        <v>2</v>
      </c>
      <c r="B163" s="24">
        <v>7</v>
      </c>
      <c r="C163" s="2">
        <f t="shared" si="10"/>
        <v>0</v>
      </c>
      <c r="D163" s="8" t="s">
        <v>166</v>
      </c>
      <c r="E163" s="22">
        <f t="shared" si="11"/>
        <v>14</v>
      </c>
      <c r="F163" s="48"/>
      <c r="G163" s="48"/>
      <c r="H163" s="48"/>
      <c r="I163" s="48"/>
      <c r="AB163" s="1" t="s">
        <v>448</v>
      </c>
      <c r="AC163" s="8" t="s">
        <v>449</v>
      </c>
    </row>
    <row r="164" spans="1:29" x14ac:dyDescent="0.25">
      <c r="A164" s="9">
        <v>6</v>
      </c>
      <c r="B164" s="24">
        <v>5</v>
      </c>
      <c r="C164" s="2">
        <f t="shared" si="10"/>
        <v>0</v>
      </c>
      <c r="D164" s="8" t="s">
        <v>166</v>
      </c>
      <c r="E164" s="22">
        <f t="shared" si="11"/>
        <v>30</v>
      </c>
      <c r="F164" s="48"/>
      <c r="G164" s="48"/>
      <c r="H164" s="48"/>
      <c r="I164" s="48"/>
      <c r="AB164" s="8" t="s">
        <v>451</v>
      </c>
      <c r="AC164" s="8" t="s">
        <v>452</v>
      </c>
    </row>
    <row r="165" spans="1:29" x14ac:dyDescent="0.25">
      <c r="A165" s="9">
        <v>6</v>
      </c>
      <c r="B165" s="24">
        <v>7</v>
      </c>
      <c r="C165" s="2">
        <f t="shared" si="10"/>
        <v>0</v>
      </c>
      <c r="D165" s="8" t="s">
        <v>166</v>
      </c>
      <c r="E165" s="22">
        <f t="shared" si="11"/>
        <v>32</v>
      </c>
      <c r="F165" s="48"/>
      <c r="G165" s="48"/>
      <c r="H165" s="48"/>
      <c r="I165" s="48"/>
      <c r="AB165" s="8" t="s">
        <v>454</v>
      </c>
      <c r="AC165" s="8"/>
    </row>
    <row r="166" spans="1:29" x14ac:dyDescent="0.25">
      <c r="A166" s="9">
        <v>5</v>
      </c>
      <c r="B166" s="24">
        <v>5</v>
      </c>
      <c r="C166" s="2">
        <f t="shared" si="10"/>
        <v>1</v>
      </c>
      <c r="D166" s="8" t="s">
        <v>127</v>
      </c>
      <c r="E166" s="22">
        <f t="shared" si="11"/>
        <v>46</v>
      </c>
      <c r="F166" s="48"/>
      <c r="G166" s="48"/>
      <c r="H166" s="48"/>
      <c r="I166" s="48"/>
      <c r="AB166" s="8" t="s">
        <v>456</v>
      </c>
      <c r="AC166" s="8" t="s">
        <v>457</v>
      </c>
    </row>
    <row r="167" spans="1:29" x14ac:dyDescent="0.25">
      <c r="A167" s="9">
        <v>1</v>
      </c>
      <c r="B167" s="24">
        <v>5</v>
      </c>
      <c r="C167" s="2">
        <f t="shared" si="10"/>
        <v>0</v>
      </c>
      <c r="D167" s="8" t="s">
        <v>12</v>
      </c>
      <c r="E167" s="22">
        <f t="shared" si="11"/>
        <v>12</v>
      </c>
      <c r="F167" s="48"/>
      <c r="G167" s="48"/>
      <c r="H167" s="48"/>
      <c r="I167" s="48"/>
      <c r="AB167" s="8" t="s">
        <v>459</v>
      </c>
      <c r="AC167" s="8"/>
    </row>
    <row r="168" spans="1:29" x14ac:dyDescent="0.25">
      <c r="A168" s="9">
        <v>5</v>
      </c>
      <c r="B168" s="24">
        <v>6</v>
      </c>
      <c r="C168" s="2">
        <f t="shared" si="10"/>
        <v>0</v>
      </c>
      <c r="D168" s="8" t="s">
        <v>20</v>
      </c>
      <c r="E168" s="22">
        <f t="shared" si="11"/>
        <v>24</v>
      </c>
      <c r="F168" s="48"/>
      <c r="G168" s="48"/>
      <c r="H168" s="48"/>
      <c r="I168" s="48"/>
      <c r="AB168" s="8" t="s">
        <v>461</v>
      </c>
      <c r="AC168" s="8"/>
    </row>
    <row r="169" spans="1:29" x14ac:dyDescent="0.25">
      <c r="A169" s="9">
        <v>1</v>
      </c>
      <c r="B169" s="24">
        <v>8</v>
      </c>
      <c r="C169" s="2">
        <f t="shared" si="10"/>
        <v>0</v>
      </c>
      <c r="D169" s="8" t="s">
        <v>12</v>
      </c>
      <c r="E169" s="22">
        <f t="shared" si="11"/>
        <v>24</v>
      </c>
      <c r="F169" s="48"/>
      <c r="G169" s="48"/>
      <c r="H169" s="48"/>
      <c r="I169" s="48"/>
      <c r="AB169" s="8" t="s">
        <v>463</v>
      </c>
      <c r="AC169" s="8"/>
    </row>
    <row r="170" spans="1:29" x14ac:dyDescent="0.25">
      <c r="A170" s="9">
        <v>7</v>
      </c>
      <c r="B170" s="24">
        <v>7</v>
      </c>
      <c r="C170" s="2">
        <f t="shared" si="10"/>
        <v>1</v>
      </c>
      <c r="D170" s="8" t="s">
        <v>166</v>
      </c>
      <c r="E170" s="22">
        <f t="shared" si="11"/>
        <v>28</v>
      </c>
      <c r="F170" s="48"/>
      <c r="G170" s="48"/>
      <c r="H170" s="48"/>
      <c r="I170" s="48"/>
      <c r="AB170" s="8" t="s">
        <v>465</v>
      </c>
      <c r="AC170" s="8"/>
    </row>
    <row r="171" spans="1:29" x14ac:dyDescent="0.25">
      <c r="A171" s="9">
        <v>2</v>
      </c>
      <c r="B171" s="24">
        <v>2</v>
      </c>
      <c r="C171" s="2">
        <f t="shared" si="10"/>
        <v>1</v>
      </c>
      <c r="D171" s="8" t="s">
        <v>468</v>
      </c>
      <c r="E171" s="22">
        <f t="shared" si="11"/>
        <v>42</v>
      </c>
      <c r="F171" s="48"/>
      <c r="G171" s="48"/>
      <c r="H171" s="48"/>
      <c r="I171" s="48"/>
      <c r="AB171" s="8" t="s">
        <v>467</v>
      </c>
      <c r="AC171" s="8"/>
    </row>
    <row r="172" spans="1:29" x14ac:dyDescent="0.25">
      <c r="A172" s="9">
        <v>6</v>
      </c>
      <c r="B172" s="24">
        <v>2</v>
      </c>
      <c r="C172" s="2">
        <f t="shared" si="10"/>
        <v>0</v>
      </c>
      <c r="D172" s="8" t="s">
        <v>12</v>
      </c>
      <c r="E172" s="22">
        <f t="shared" si="11"/>
        <v>40</v>
      </c>
      <c r="F172" s="48"/>
      <c r="G172" s="48"/>
      <c r="H172" s="48"/>
      <c r="I172" s="48"/>
      <c r="AB172" s="8" t="s">
        <v>470</v>
      </c>
      <c r="AC172" s="8"/>
    </row>
    <row r="173" spans="1:29" x14ac:dyDescent="0.25">
      <c r="A173" s="9">
        <v>8</v>
      </c>
      <c r="B173" s="24">
        <v>2</v>
      </c>
      <c r="C173" s="2">
        <f t="shared" si="10"/>
        <v>0</v>
      </c>
      <c r="D173" s="8" t="s">
        <v>12</v>
      </c>
      <c r="E173" s="22">
        <f t="shared" si="11"/>
        <v>12</v>
      </c>
      <c r="F173" s="48"/>
      <c r="G173" s="48"/>
      <c r="H173" s="48"/>
      <c r="I173" s="48"/>
      <c r="AB173" s="8" t="s">
        <v>472</v>
      </c>
      <c r="AC173" s="8"/>
    </row>
    <row r="174" spans="1:29" x14ac:dyDescent="0.25">
      <c r="A174" s="9">
        <v>5</v>
      </c>
      <c r="B174" s="24">
        <v>2</v>
      </c>
      <c r="C174" s="2">
        <f t="shared" si="10"/>
        <v>0</v>
      </c>
      <c r="D174" s="8" t="s">
        <v>12</v>
      </c>
      <c r="E174" s="22">
        <f t="shared" si="11"/>
        <v>62</v>
      </c>
      <c r="F174" s="48"/>
      <c r="G174" s="48"/>
      <c r="H174" s="48"/>
      <c r="I174" s="48"/>
      <c r="AB174" s="8" t="s">
        <v>474</v>
      </c>
      <c r="AC174" s="8" t="s">
        <v>475</v>
      </c>
    </row>
    <row r="175" spans="1:29" x14ac:dyDescent="0.25">
      <c r="A175" s="9">
        <v>2</v>
      </c>
      <c r="B175" s="24">
        <v>5</v>
      </c>
      <c r="C175" s="2">
        <f t="shared" si="10"/>
        <v>0</v>
      </c>
      <c r="D175" s="8" t="s">
        <v>72</v>
      </c>
      <c r="E175" s="22">
        <f t="shared" si="11"/>
        <v>24</v>
      </c>
      <c r="F175" s="48"/>
      <c r="G175" s="48"/>
      <c r="H175" s="48"/>
      <c r="I175" s="48"/>
      <c r="AB175" s="8" t="s">
        <v>477</v>
      </c>
      <c r="AC175" s="8"/>
    </row>
    <row r="176" spans="1:29" x14ac:dyDescent="0.25">
      <c r="A176" s="9">
        <v>5</v>
      </c>
      <c r="B176" s="24">
        <v>2</v>
      </c>
      <c r="C176" s="2">
        <f t="shared" si="10"/>
        <v>0</v>
      </c>
      <c r="D176" s="8" t="s">
        <v>166</v>
      </c>
      <c r="E176" s="22">
        <f t="shared" si="11"/>
        <v>16</v>
      </c>
      <c r="F176" s="48"/>
      <c r="G176" s="48"/>
      <c r="H176" s="48"/>
      <c r="I176" s="48"/>
      <c r="AB176" s="8" t="s">
        <v>479</v>
      </c>
      <c r="AC176" s="8" t="s">
        <v>480</v>
      </c>
    </row>
    <row r="177" spans="1:29" x14ac:dyDescent="0.25">
      <c r="A177" s="9">
        <v>2</v>
      </c>
      <c r="B177" s="24">
        <v>5</v>
      </c>
      <c r="C177" s="2">
        <f t="shared" si="10"/>
        <v>0</v>
      </c>
      <c r="D177" s="8" t="s">
        <v>127</v>
      </c>
      <c r="E177" s="22">
        <f t="shared" si="11"/>
        <v>12</v>
      </c>
      <c r="F177" s="48"/>
      <c r="G177" s="48"/>
      <c r="H177" s="48"/>
      <c r="I177" s="48"/>
      <c r="AB177" s="8" t="s">
        <v>482</v>
      </c>
      <c r="AC177" s="8" t="s">
        <v>483</v>
      </c>
    </row>
    <row r="178" spans="1:29" x14ac:dyDescent="0.25">
      <c r="A178" s="9">
        <v>3</v>
      </c>
      <c r="B178" s="24">
        <v>5</v>
      </c>
      <c r="C178" s="2">
        <f t="shared" si="10"/>
        <v>0</v>
      </c>
      <c r="D178" s="8" t="s">
        <v>12</v>
      </c>
      <c r="E178" s="22">
        <f t="shared" si="11"/>
        <v>28</v>
      </c>
      <c r="F178" s="48"/>
      <c r="G178" s="48"/>
      <c r="H178" s="48"/>
      <c r="I178" s="48"/>
      <c r="AB178" s="8" t="s">
        <v>485</v>
      </c>
      <c r="AC178" s="8"/>
    </row>
    <row r="179" spans="1:29" x14ac:dyDescent="0.25">
      <c r="A179" s="9">
        <v>2</v>
      </c>
      <c r="B179" s="24">
        <v>7</v>
      </c>
      <c r="C179" s="2">
        <f t="shared" si="10"/>
        <v>0</v>
      </c>
      <c r="D179" s="8" t="s">
        <v>72</v>
      </c>
      <c r="E179" s="22">
        <f t="shared" si="11"/>
        <v>30</v>
      </c>
      <c r="F179" s="48"/>
      <c r="G179" s="48"/>
      <c r="H179" s="48"/>
      <c r="I179" s="48"/>
      <c r="AB179" s="8" t="s">
        <v>487</v>
      </c>
      <c r="AC179" s="8" t="s">
        <v>488</v>
      </c>
    </row>
    <row r="180" spans="1:29" x14ac:dyDescent="0.25">
      <c r="A180" s="9">
        <v>1</v>
      </c>
      <c r="B180" s="24">
        <v>7</v>
      </c>
      <c r="C180" s="2">
        <f t="shared" si="10"/>
        <v>0</v>
      </c>
      <c r="D180" s="8" t="s">
        <v>12</v>
      </c>
      <c r="E180" s="22">
        <f t="shared" si="11"/>
        <v>40</v>
      </c>
      <c r="F180" s="48"/>
      <c r="G180" s="48"/>
      <c r="H180" s="48"/>
      <c r="I180" s="48"/>
      <c r="AB180" s="8" t="s">
        <v>490</v>
      </c>
      <c r="AC180" s="8"/>
    </row>
    <row r="181" spans="1:29" x14ac:dyDescent="0.25">
      <c r="A181" s="9">
        <v>5</v>
      </c>
      <c r="B181" s="24">
        <v>6</v>
      </c>
      <c r="C181" s="2">
        <f t="shared" si="10"/>
        <v>0</v>
      </c>
      <c r="D181" s="8" t="s">
        <v>12</v>
      </c>
      <c r="E181" s="22">
        <f t="shared" si="11"/>
        <v>16</v>
      </c>
      <c r="F181" s="48"/>
      <c r="G181" s="48"/>
      <c r="H181" s="48"/>
      <c r="I181" s="48"/>
      <c r="AB181" s="8" t="s">
        <v>492</v>
      </c>
      <c r="AC181" s="8" t="s">
        <v>493</v>
      </c>
    </row>
    <row r="182" spans="1:29" x14ac:dyDescent="0.25">
      <c r="A182" s="9">
        <v>6</v>
      </c>
      <c r="B182" s="24">
        <v>5</v>
      </c>
      <c r="C182" s="2">
        <f t="shared" si="10"/>
        <v>0</v>
      </c>
      <c r="D182" s="8" t="s">
        <v>12</v>
      </c>
      <c r="E182" s="22">
        <f t="shared" si="11"/>
        <v>8</v>
      </c>
      <c r="F182" s="48"/>
      <c r="G182" s="48"/>
      <c r="H182" s="48"/>
      <c r="I182" s="48"/>
      <c r="AB182" s="8" t="s">
        <v>495</v>
      </c>
      <c r="AC182" s="8" t="s">
        <v>496</v>
      </c>
    </row>
    <row r="183" spans="1:29" x14ac:dyDescent="0.25">
      <c r="A183" s="9">
        <v>6</v>
      </c>
      <c r="B183" s="24">
        <v>7</v>
      </c>
      <c r="C183" s="2">
        <f t="shared" si="10"/>
        <v>0</v>
      </c>
      <c r="D183" s="8" t="s">
        <v>166</v>
      </c>
      <c r="E183" s="22">
        <f t="shared" si="11"/>
        <v>20</v>
      </c>
      <c r="F183" s="48"/>
      <c r="G183" s="48"/>
      <c r="H183" s="48"/>
      <c r="I183" s="48"/>
      <c r="AB183" s="8" t="s">
        <v>498</v>
      </c>
      <c r="AC183" s="8"/>
    </row>
    <row r="184" spans="1:29" x14ac:dyDescent="0.25">
      <c r="A184" s="9">
        <v>2</v>
      </c>
      <c r="B184" s="24">
        <v>2</v>
      </c>
      <c r="C184" s="2">
        <f t="shared" si="10"/>
        <v>1</v>
      </c>
      <c r="D184" s="8" t="s">
        <v>20</v>
      </c>
      <c r="E184" s="22">
        <f t="shared" si="11"/>
        <v>18</v>
      </c>
      <c r="F184" s="48"/>
      <c r="G184" s="48"/>
      <c r="H184" s="48"/>
      <c r="I184" s="48"/>
      <c r="AB184" s="8" t="s">
        <v>500</v>
      </c>
      <c r="AC184" s="8"/>
    </row>
    <row r="185" spans="1:29" x14ac:dyDescent="0.25">
      <c r="A185" s="9">
        <v>2</v>
      </c>
      <c r="B185" s="24">
        <v>2</v>
      </c>
      <c r="C185" s="2">
        <f t="shared" si="10"/>
        <v>1</v>
      </c>
      <c r="D185" s="8" t="s">
        <v>72</v>
      </c>
      <c r="E185" s="22">
        <f t="shared" si="11"/>
        <v>14</v>
      </c>
      <c r="F185" s="48"/>
      <c r="G185" s="48"/>
      <c r="H185" s="48"/>
      <c r="I185" s="48"/>
      <c r="AB185" s="8" t="s">
        <v>502</v>
      </c>
      <c r="AC185" s="8" t="s">
        <v>503</v>
      </c>
    </row>
    <row r="186" spans="1:29" x14ac:dyDescent="0.25">
      <c r="A186" s="9">
        <v>2</v>
      </c>
      <c r="B186" s="24">
        <v>7</v>
      </c>
      <c r="C186" s="2">
        <f t="shared" si="10"/>
        <v>0</v>
      </c>
      <c r="D186" s="8" t="s">
        <v>12</v>
      </c>
      <c r="E186" s="22">
        <f t="shared" si="11"/>
        <v>10</v>
      </c>
      <c r="F186" s="48"/>
      <c r="G186" s="48"/>
      <c r="H186" s="48"/>
      <c r="I186" s="48"/>
      <c r="AB186" s="8" t="s">
        <v>505</v>
      </c>
      <c r="AC186" s="8" t="s">
        <v>506</v>
      </c>
    </row>
    <row r="187" spans="1:29" x14ac:dyDescent="0.25">
      <c r="A187" s="9">
        <v>2</v>
      </c>
      <c r="B187" s="24">
        <v>7</v>
      </c>
      <c r="C187" s="2">
        <f t="shared" si="10"/>
        <v>0</v>
      </c>
      <c r="D187" s="8" t="s">
        <v>20</v>
      </c>
      <c r="E187" s="22">
        <f t="shared" si="11"/>
        <v>18</v>
      </c>
      <c r="F187" s="48"/>
      <c r="G187" s="48"/>
      <c r="H187" s="48"/>
      <c r="I187" s="48"/>
      <c r="AB187" s="8" t="s">
        <v>508</v>
      </c>
      <c r="AC187" s="8" t="s">
        <v>509</v>
      </c>
    </row>
    <row r="188" spans="1:29" x14ac:dyDescent="0.25">
      <c r="A188" s="9">
        <v>6</v>
      </c>
      <c r="B188" s="24">
        <v>7</v>
      </c>
      <c r="C188" s="2">
        <f t="shared" si="10"/>
        <v>0</v>
      </c>
      <c r="D188" s="8" t="s">
        <v>12</v>
      </c>
      <c r="E188" s="22">
        <f t="shared" si="11"/>
        <v>24</v>
      </c>
      <c r="F188" s="48"/>
      <c r="G188" s="48"/>
      <c r="H188" s="48"/>
      <c r="I188" s="48"/>
      <c r="AB188" s="8" t="s">
        <v>511</v>
      </c>
      <c r="AC188" s="8"/>
    </row>
    <row r="189" spans="1:29" x14ac:dyDescent="0.25">
      <c r="A189" s="9">
        <v>8</v>
      </c>
      <c r="B189" s="24">
        <v>4</v>
      </c>
      <c r="C189" s="2">
        <f t="shared" si="10"/>
        <v>0</v>
      </c>
      <c r="D189" s="8" t="s">
        <v>515</v>
      </c>
      <c r="E189" s="22">
        <f t="shared" si="11"/>
        <v>30</v>
      </c>
      <c r="F189" s="48"/>
      <c r="G189" s="48"/>
      <c r="H189" s="48"/>
      <c r="I189" s="48"/>
      <c r="AB189" s="8" t="s">
        <v>513</v>
      </c>
      <c r="AC189" s="8" t="s">
        <v>514</v>
      </c>
    </row>
    <row r="190" spans="1:29" x14ac:dyDescent="0.25">
      <c r="A190" s="9">
        <v>7</v>
      </c>
      <c r="B190" s="24">
        <v>5</v>
      </c>
      <c r="C190" s="2">
        <f t="shared" si="10"/>
        <v>0</v>
      </c>
      <c r="D190" s="8" t="s">
        <v>72</v>
      </c>
      <c r="E190" s="22">
        <f t="shared" si="11"/>
        <v>44</v>
      </c>
      <c r="F190" s="48"/>
      <c r="G190" s="48"/>
      <c r="H190" s="48"/>
      <c r="I190" s="48"/>
      <c r="AB190" s="8" t="s">
        <v>517</v>
      </c>
      <c r="AC190" s="8"/>
    </row>
    <row r="191" spans="1:29" x14ac:dyDescent="0.25">
      <c r="A191" s="9">
        <v>5</v>
      </c>
      <c r="B191" s="24">
        <v>5</v>
      </c>
      <c r="C191" s="2">
        <f t="shared" si="10"/>
        <v>1</v>
      </c>
      <c r="D191" s="8" t="s">
        <v>20</v>
      </c>
      <c r="E191" s="22">
        <f t="shared" si="11"/>
        <v>38</v>
      </c>
      <c r="F191" s="48"/>
      <c r="G191" s="48"/>
      <c r="H191" s="48"/>
      <c r="I191" s="48"/>
      <c r="AB191" s="8" t="s">
        <v>519</v>
      </c>
      <c r="AC191" s="8"/>
    </row>
    <row r="192" spans="1:29" x14ac:dyDescent="0.25">
      <c r="A192" s="9">
        <v>7</v>
      </c>
      <c r="B192" s="24">
        <v>6</v>
      </c>
      <c r="C192" s="2">
        <f t="shared" si="10"/>
        <v>0</v>
      </c>
      <c r="D192" s="8" t="s">
        <v>166</v>
      </c>
      <c r="E192" s="22">
        <f t="shared" si="11"/>
        <v>40</v>
      </c>
      <c r="F192" s="48"/>
      <c r="G192" s="48"/>
      <c r="H192" s="48"/>
      <c r="I192" s="48"/>
      <c r="AB192" s="8" t="s">
        <v>521</v>
      </c>
      <c r="AC192" s="8" t="s">
        <v>522</v>
      </c>
    </row>
    <row r="193" spans="1:29" x14ac:dyDescent="0.25">
      <c r="A193" s="9">
        <v>7</v>
      </c>
      <c r="B193" s="24">
        <v>2</v>
      </c>
      <c r="C193" s="2">
        <f t="shared" ref="C193:C256" si="12">IF(A193=B193,1,0)</f>
        <v>0</v>
      </c>
      <c r="D193" s="8" t="s">
        <v>166</v>
      </c>
      <c r="E193" s="22">
        <f t="shared" si="11"/>
        <v>34</v>
      </c>
      <c r="F193" s="48"/>
      <c r="G193" s="48"/>
      <c r="H193" s="48"/>
      <c r="I193" s="48"/>
      <c r="AB193" s="8" t="s">
        <v>524</v>
      </c>
      <c r="AC193" s="8" t="s">
        <v>525</v>
      </c>
    </row>
    <row r="194" spans="1:29" x14ac:dyDescent="0.25">
      <c r="A194" s="9">
        <v>2</v>
      </c>
      <c r="B194" s="24">
        <v>5</v>
      </c>
      <c r="C194" s="2">
        <f t="shared" si="12"/>
        <v>0</v>
      </c>
      <c r="D194" s="8" t="s">
        <v>12</v>
      </c>
      <c r="E194" s="22">
        <f t="shared" si="11"/>
        <v>22</v>
      </c>
      <c r="F194" s="48"/>
      <c r="G194" s="48"/>
      <c r="H194" s="48"/>
      <c r="I194" s="48"/>
      <c r="AB194" s="8" t="s">
        <v>527</v>
      </c>
      <c r="AC194" s="8" t="s">
        <v>528</v>
      </c>
    </row>
    <row r="195" spans="1:29" x14ac:dyDescent="0.25">
      <c r="A195" s="9">
        <v>2</v>
      </c>
      <c r="B195" s="24">
        <v>5</v>
      </c>
      <c r="C195" s="2">
        <f t="shared" si="12"/>
        <v>0</v>
      </c>
      <c r="D195" s="8" t="s">
        <v>532</v>
      </c>
      <c r="E195" s="22">
        <f t="shared" ref="E195:E258" si="13">LEN(TRIM(AB195))-LEN(SUBSTITUTE(TRIM(AB195)," ",""))+LEN(TRIM(AB195))-LEN(SUBSTITUTE(TRIM(AB195)," ",""))+2</f>
        <v>26</v>
      </c>
      <c r="F195" s="48"/>
      <c r="G195" s="48"/>
      <c r="H195" s="48"/>
      <c r="I195" s="48"/>
      <c r="AB195" s="8" t="s">
        <v>530</v>
      </c>
      <c r="AC195" s="8" t="s">
        <v>531</v>
      </c>
    </row>
    <row r="196" spans="1:29" x14ac:dyDescent="0.25">
      <c r="A196" s="9">
        <v>2</v>
      </c>
      <c r="B196" s="24">
        <v>7</v>
      </c>
      <c r="C196" s="2">
        <f t="shared" si="12"/>
        <v>0</v>
      </c>
      <c r="D196" s="8" t="s">
        <v>12</v>
      </c>
      <c r="E196" s="22">
        <f t="shared" si="13"/>
        <v>20</v>
      </c>
      <c r="F196" s="48"/>
      <c r="G196" s="48"/>
      <c r="H196" s="48"/>
      <c r="I196" s="48"/>
      <c r="AB196" s="8" t="s">
        <v>534</v>
      </c>
      <c r="AC196" s="8" t="s">
        <v>535</v>
      </c>
    </row>
    <row r="197" spans="1:29" x14ac:dyDescent="0.25">
      <c r="A197" s="9">
        <v>5</v>
      </c>
      <c r="B197" s="24">
        <v>5</v>
      </c>
      <c r="C197" s="2">
        <f t="shared" si="12"/>
        <v>1</v>
      </c>
      <c r="D197" s="8" t="s">
        <v>12</v>
      </c>
      <c r="E197" s="22">
        <f t="shared" si="13"/>
        <v>24</v>
      </c>
      <c r="F197" s="48"/>
      <c r="G197" s="48"/>
      <c r="H197" s="48"/>
      <c r="I197" s="48"/>
      <c r="AB197" s="8" t="s">
        <v>537</v>
      </c>
      <c r="AC197" s="8"/>
    </row>
    <row r="198" spans="1:29" x14ac:dyDescent="0.25">
      <c r="A198" s="9">
        <v>5</v>
      </c>
      <c r="B198" s="24">
        <v>5</v>
      </c>
      <c r="C198" s="2">
        <f t="shared" si="12"/>
        <v>1</v>
      </c>
      <c r="D198" s="8" t="s">
        <v>20</v>
      </c>
      <c r="E198" s="22">
        <f t="shared" si="13"/>
        <v>18</v>
      </c>
      <c r="F198" s="48"/>
      <c r="G198" s="48"/>
      <c r="H198" s="48"/>
      <c r="I198" s="48"/>
      <c r="AB198" s="8" t="s">
        <v>539</v>
      </c>
      <c r="AC198" s="8"/>
    </row>
    <row r="199" spans="1:29" x14ac:dyDescent="0.25">
      <c r="A199" s="9">
        <v>6</v>
      </c>
      <c r="B199" s="24">
        <v>5</v>
      </c>
      <c r="C199" s="2">
        <f t="shared" si="12"/>
        <v>0</v>
      </c>
      <c r="D199" s="8" t="s">
        <v>321</v>
      </c>
      <c r="E199" s="22">
        <f t="shared" si="13"/>
        <v>20</v>
      </c>
      <c r="F199" s="48"/>
      <c r="G199" s="48"/>
      <c r="H199" s="48"/>
      <c r="I199" s="48"/>
      <c r="AB199" s="8" t="s">
        <v>541</v>
      </c>
      <c r="AC199" s="8" t="s">
        <v>542</v>
      </c>
    </row>
    <row r="200" spans="1:29" x14ac:dyDescent="0.25">
      <c r="A200" s="9">
        <v>2</v>
      </c>
      <c r="B200" s="24">
        <v>5</v>
      </c>
      <c r="C200" s="2">
        <f t="shared" si="12"/>
        <v>0</v>
      </c>
      <c r="D200" s="8" t="s">
        <v>72</v>
      </c>
      <c r="E200" s="22">
        <f t="shared" si="13"/>
        <v>12</v>
      </c>
      <c r="F200" s="48"/>
      <c r="G200" s="48"/>
      <c r="H200" s="48"/>
      <c r="I200" s="48"/>
      <c r="AB200" s="8" t="s">
        <v>544</v>
      </c>
      <c r="AC200" s="8" t="s">
        <v>545</v>
      </c>
    </row>
    <row r="201" spans="1:29" x14ac:dyDescent="0.25">
      <c r="A201" s="9">
        <v>8</v>
      </c>
      <c r="B201" s="24">
        <v>2</v>
      </c>
      <c r="C201" s="2">
        <f t="shared" si="12"/>
        <v>0</v>
      </c>
      <c r="D201" s="8" t="s">
        <v>20</v>
      </c>
      <c r="E201" s="22">
        <f t="shared" si="13"/>
        <v>26</v>
      </c>
      <c r="F201" s="48"/>
      <c r="G201" s="48"/>
      <c r="H201" s="48"/>
      <c r="I201" s="48"/>
      <c r="AB201" s="8" t="s">
        <v>547</v>
      </c>
      <c r="AC201" s="8"/>
    </row>
    <row r="202" spans="1:29" x14ac:dyDescent="0.25">
      <c r="A202" s="9">
        <v>5</v>
      </c>
      <c r="B202" s="24">
        <v>5</v>
      </c>
      <c r="C202" s="2">
        <f t="shared" si="12"/>
        <v>1</v>
      </c>
      <c r="D202" s="8" t="s">
        <v>12</v>
      </c>
      <c r="E202" s="22">
        <f t="shared" si="13"/>
        <v>34</v>
      </c>
      <c r="F202" s="48"/>
      <c r="G202" s="48"/>
      <c r="H202" s="48"/>
      <c r="I202" s="48"/>
      <c r="AB202" s="8" t="s">
        <v>549</v>
      </c>
      <c r="AC202" s="8"/>
    </row>
    <row r="203" spans="1:29" x14ac:dyDescent="0.25">
      <c r="A203" s="9">
        <v>5</v>
      </c>
      <c r="B203" s="24">
        <v>5</v>
      </c>
      <c r="C203" s="2">
        <f t="shared" si="12"/>
        <v>1</v>
      </c>
      <c r="D203" s="8" t="s">
        <v>12</v>
      </c>
      <c r="E203" s="22">
        <f t="shared" si="13"/>
        <v>28</v>
      </c>
      <c r="F203" s="48"/>
      <c r="G203" s="48"/>
      <c r="H203" s="48"/>
      <c r="I203" s="48"/>
      <c r="AB203" s="8" t="s">
        <v>551</v>
      </c>
      <c r="AC203" s="8" t="s">
        <v>552</v>
      </c>
    </row>
    <row r="204" spans="1:29" x14ac:dyDescent="0.25">
      <c r="A204" s="9">
        <v>8</v>
      </c>
      <c r="B204" s="24">
        <v>3</v>
      </c>
      <c r="C204" s="2">
        <f t="shared" si="12"/>
        <v>0</v>
      </c>
      <c r="D204" s="8" t="s">
        <v>166</v>
      </c>
      <c r="E204" s="22">
        <f t="shared" si="13"/>
        <v>36</v>
      </c>
      <c r="F204" s="48"/>
      <c r="G204" s="48"/>
      <c r="H204" s="48"/>
      <c r="I204" s="48"/>
      <c r="AB204" s="8" t="s">
        <v>554</v>
      </c>
      <c r="AC204" s="8"/>
    </row>
    <row r="205" spans="1:29" x14ac:dyDescent="0.25">
      <c r="A205" s="9">
        <v>6</v>
      </c>
      <c r="B205" s="24">
        <v>5</v>
      </c>
      <c r="C205" s="2">
        <f t="shared" si="12"/>
        <v>0</v>
      </c>
      <c r="D205" s="8" t="s">
        <v>20</v>
      </c>
      <c r="E205" s="22">
        <f t="shared" si="13"/>
        <v>4</v>
      </c>
      <c r="F205" s="48"/>
      <c r="G205" s="48"/>
      <c r="H205" s="48"/>
      <c r="I205" s="48"/>
      <c r="AB205" s="8" t="s">
        <v>556</v>
      </c>
      <c r="AC205" s="8" t="s">
        <v>557</v>
      </c>
    </row>
    <row r="206" spans="1:29" x14ac:dyDescent="0.25">
      <c r="A206" s="9">
        <v>1</v>
      </c>
      <c r="B206" s="24">
        <v>5</v>
      </c>
      <c r="C206" s="2">
        <f t="shared" si="12"/>
        <v>0</v>
      </c>
      <c r="D206" s="8" t="s">
        <v>12</v>
      </c>
      <c r="E206" s="22">
        <f t="shared" si="13"/>
        <v>14</v>
      </c>
      <c r="F206" s="48"/>
      <c r="G206" s="48"/>
      <c r="H206" s="48"/>
      <c r="I206" s="48"/>
      <c r="AB206" s="8" t="s">
        <v>559</v>
      </c>
      <c r="AC206" s="8" t="s">
        <v>560</v>
      </c>
    </row>
    <row r="207" spans="1:29" x14ac:dyDescent="0.25">
      <c r="A207" s="9">
        <v>5</v>
      </c>
      <c r="B207" s="24">
        <v>5</v>
      </c>
      <c r="C207" s="2">
        <f t="shared" si="12"/>
        <v>1</v>
      </c>
      <c r="D207" s="8" t="s">
        <v>312</v>
      </c>
      <c r="E207" s="22">
        <f t="shared" si="13"/>
        <v>20</v>
      </c>
      <c r="F207" s="48"/>
      <c r="G207" s="48"/>
      <c r="H207" s="48"/>
      <c r="I207" s="48"/>
      <c r="AB207" s="8" t="s">
        <v>562</v>
      </c>
      <c r="AC207" s="8" t="s">
        <v>563</v>
      </c>
    </row>
    <row r="208" spans="1:29" x14ac:dyDescent="0.25">
      <c r="A208" s="9">
        <v>5</v>
      </c>
      <c r="B208" s="24">
        <v>5</v>
      </c>
      <c r="C208" s="2">
        <f t="shared" si="12"/>
        <v>1</v>
      </c>
      <c r="D208" s="8" t="s">
        <v>20</v>
      </c>
      <c r="E208" s="22">
        <f t="shared" si="13"/>
        <v>26</v>
      </c>
      <c r="F208" s="48"/>
      <c r="G208" s="48"/>
      <c r="H208" s="48"/>
      <c r="I208" s="48"/>
      <c r="AB208" s="8" t="s">
        <v>565</v>
      </c>
      <c r="AC208" s="8" t="s">
        <v>566</v>
      </c>
    </row>
    <row r="209" spans="1:29" x14ac:dyDescent="0.25">
      <c r="A209" s="9">
        <v>6</v>
      </c>
      <c r="B209" s="24">
        <v>5</v>
      </c>
      <c r="C209" s="2">
        <f t="shared" si="12"/>
        <v>0</v>
      </c>
      <c r="D209" s="8" t="s">
        <v>166</v>
      </c>
      <c r="E209" s="22">
        <f t="shared" si="13"/>
        <v>10</v>
      </c>
      <c r="F209" s="48"/>
      <c r="G209" s="48"/>
      <c r="H209" s="48"/>
      <c r="I209" s="48"/>
      <c r="AB209" s="8" t="s">
        <v>568</v>
      </c>
      <c r="AC209" s="8" t="s">
        <v>569</v>
      </c>
    </row>
    <row r="210" spans="1:29" x14ac:dyDescent="0.25">
      <c r="A210" s="9">
        <v>6</v>
      </c>
      <c r="B210" s="24">
        <v>5</v>
      </c>
      <c r="C210" s="2">
        <f t="shared" si="12"/>
        <v>0</v>
      </c>
      <c r="D210" s="8" t="s">
        <v>20</v>
      </c>
      <c r="E210" s="22">
        <f t="shared" si="13"/>
        <v>22</v>
      </c>
      <c r="F210" s="48"/>
      <c r="G210" s="48"/>
      <c r="H210" s="48"/>
      <c r="I210" s="48"/>
      <c r="AB210" s="8" t="s">
        <v>571</v>
      </c>
      <c r="AC210" s="8"/>
    </row>
    <row r="211" spans="1:29" x14ac:dyDescent="0.25">
      <c r="A211" s="9">
        <v>6</v>
      </c>
      <c r="B211" s="24">
        <v>7</v>
      </c>
      <c r="C211" s="2">
        <f t="shared" si="12"/>
        <v>0</v>
      </c>
      <c r="D211" s="8" t="s">
        <v>20</v>
      </c>
      <c r="E211" s="22">
        <f t="shared" si="13"/>
        <v>14</v>
      </c>
      <c r="F211" s="48"/>
      <c r="G211" s="48"/>
      <c r="H211" s="48"/>
      <c r="I211" s="48"/>
      <c r="AB211" s="8" t="s">
        <v>573</v>
      </c>
      <c r="AC211" s="8" t="s">
        <v>574</v>
      </c>
    </row>
    <row r="212" spans="1:29" x14ac:dyDescent="0.25">
      <c r="A212" s="9">
        <v>8</v>
      </c>
      <c r="B212" s="24">
        <v>2</v>
      </c>
      <c r="C212" s="2">
        <f t="shared" si="12"/>
        <v>0</v>
      </c>
      <c r="D212" s="8" t="s">
        <v>20</v>
      </c>
      <c r="E212" s="22">
        <f t="shared" si="13"/>
        <v>36</v>
      </c>
      <c r="F212" s="48"/>
      <c r="G212" s="48"/>
      <c r="H212" s="48"/>
      <c r="I212" s="48"/>
      <c r="AB212" s="8" t="s">
        <v>576</v>
      </c>
      <c r="AC212" s="8" t="s">
        <v>577</v>
      </c>
    </row>
    <row r="213" spans="1:29" x14ac:dyDescent="0.25">
      <c r="A213" s="9">
        <v>1</v>
      </c>
      <c r="B213" s="24">
        <v>1</v>
      </c>
      <c r="C213" s="2">
        <f t="shared" si="12"/>
        <v>1</v>
      </c>
      <c r="D213" s="8" t="s">
        <v>12</v>
      </c>
      <c r="E213" s="22">
        <f t="shared" si="13"/>
        <v>32</v>
      </c>
      <c r="F213" s="48"/>
      <c r="G213" s="48"/>
      <c r="H213" s="48"/>
      <c r="I213" s="48"/>
      <c r="AB213" s="8" t="s">
        <v>579</v>
      </c>
      <c r="AC213" s="8"/>
    </row>
    <row r="214" spans="1:29" x14ac:dyDescent="0.25">
      <c r="A214" s="9">
        <v>2</v>
      </c>
      <c r="B214" s="24">
        <v>7</v>
      </c>
      <c r="C214" s="2">
        <f t="shared" si="12"/>
        <v>0</v>
      </c>
      <c r="D214" s="8" t="s">
        <v>166</v>
      </c>
      <c r="E214" s="22">
        <f t="shared" si="13"/>
        <v>12</v>
      </c>
      <c r="F214" s="48"/>
      <c r="G214" s="48"/>
      <c r="H214" s="48"/>
      <c r="I214" s="48"/>
      <c r="AB214" s="8" t="s">
        <v>581</v>
      </c>
      <c r="AC214" s="8"/>
    </row>
    <row r="215" spans="1:29" x14ac:dyDescent="0.25">
      <c r="A215" s="9">
        <v>2</v>
      </c>
      <c r="B215" s="24">
        <v>7</v>
      </c>
      <c r="C215" s="2">
        <f t="shared" si="12"/>
        <v>0</v>
      </c>
      <c r="D215" s="8" t="s">
        <v>166</v>
      </c>
      <c r="E215" s="22">
        <f t="shared" si="13"/>
        <v>12</v>
      </c>
      <c r="F215" s="48"/>
      <c r="G215" s="48"/>
      <c r="H215" s="48"/>
      <c r="I215" s="48"/>
      <c r="AB215" s="8" t="s">
        <v>583</v>
      </c>
      <c r="AC215" s="8"/>
    </row>
    <row r="216" spans="1:29" x14ac:dyDescent="0.25">
      <c r="A216" s="9">
        <v>6</v>
      </c>
      <c r="B216" s="24">
        <v>2</v>
      </c>
      <c r="C216" s="2">
        <f t="shared" si="12"/>
        <v>0</v>
      </c>
      <c r="D216" s="8" t="s">
        <v>72</v>
      </c>
      <c r="E216" s="22">
        <f t="shared" si="13"/>
        <v>20</v>
      </c>
      <c r="F216" s="48"/>
      <c r="G216" s="48"/>
      <c r="H216" s="48"/>
      <c r="I216" s="48"/>
      <c r="AB216" s="8" t="s">
        <v>585</v>
      </c>
      <c r="AC216" s="8" t="s">
        <v>586</v>
      </c>
    </row>
    <row r="217" spans="1:29" x14ac:dyDescent="0.25">
      <c r="A217" s="9">
        <v>2</v>
      </c>
      <c r="B217" s="24">
        <v>5</v>
      </c>
      <c r="C217" s="2">
        <f t="shared" si="12"/>
        <v>0</v>
      </c>
      <c r="D217" s="8" t="s">
        <v>532</v>
      </c>
      <c r="E217" s="22">
        <f t="shared" si="13"/>
        <v>14</v>
      </c>
      <c r="F217" s="48"/>
      <c r="G217" s="48"/>
      <c r="H217" s="48"/>
      <c r="I217" s="48"/>
      <c r="AB217" s="8" t="s">
        <v>588</v>
      </c>
      <c r="AC217" s="8" t="s">
        <v>589</v>
      </c>
    </row>
    <row r="218" spans="1:29" x14ac:dyDescent="0.25">
      <c r="A218" s="9">
        <v>2</v>
      </c>
      <c r="B218" s="24">
        <v>6</v>
      </c>
      <c r="C218" s="2">
        <f t="shared" si="12"/>
        <v>0</v>
      </c>
      <c r="D218" s="8" t="s">
        <v>433</v>
      </c>
      <c r="E218" s="22">
        <f t="shared" si="13"/>
        <v>16</v>
      </c>
      <c r="F218" s="48"/>
      <c r="G218" s="48"/>
      <c r="H218" s="48"/>
      <c r="I218" s="48"/>
      <c r="AB218" s="8" t="s">
        <v>591</v>
      </c>
      <c r="AC218" s="8"/>
    </row>
    <row r="219" spans="1:29" x14ac:dyDescent="0.25">
      <c r="A219" s="9">
        <v>2</v>
      </c>
      <c r="B219" s="24">
        <v>5</v>
      </c>
      <c r="C219" s="2">
        <f t="shared" si="12"/>
        <v>0</v>
      </c>
      <c r="D219" s="8" t="s">
        <v>72</v>
      </c>
      <c r="E219" s="22">
        <f t="shared" si="13"/>
        <v>24</v>
      </c>
      <c r="F219" s="48"/>
      <c r="G219" s="48"/>
      <c r="H219" s="48"/>
      <c r="I219" s="48"/>
      <c r="AB219" s="8" t="s">
        <v>593</v>
      </c>
      <c r="AC219" s="8" t="s">
        <v>594</v>
      </c>
    </row>
    <row r="220" spans="1:29" x14ac:dyDescent="0.25">
      <c r="A220" s="9">
        <v>3</v>
      </c>
      <c r="B220" s="24">
        <v>5</v>
      </c>
      <c r="C220" s="2">
        <f t="shared" si="12"/>
        <v>0</v>
      </c>
      <c r="D220" s="8" t="s">
        <v>166</v>
      </c>
      <c r="E220" s="22">
        <f t="shared" si="13"/>
        <v>16</v>
      </c>
      <c r="F220" s="48"/>
      <c r="G220" s="48"/>
      <c r="H220" s="48"/>
      <c r="I220" s="48"/>
      <c r="AB220" s="8" t="s">
        <v>596</v>
      </c>
      <c r="AC220" s="8"/>
    </row>
    <row r="221" spans="1:29" x14ac:dyDescent="0.25">
      <c r="A221" s="9">
        <v>1</v>
      </c>
      <c r="B221" s="24">
        <v>7</v>
      </c>
      <c r="C221" s="2">
        <f t="shared" si="12"/>
        <v>0</v>
      </c>
      <c r="D221" s="8" t="s">
        <v>20</v>
      </c>
      <c r="E221" s="22">
        <f t="shared" si="13"/>
        <v>16</v>
      </c>
      <c r="F221" s="48"/>
      <c r="G221" s="48"/>
      <c r="H221" s="48"/>
      <c r="I221" s="48"/>
      <c r="AB221" s="8" t="s">
        <v>598</v>
      </c>
      <c r="AC221" s="8"/>
    </row>
    <row r="222" spans="1:29" x14ac:dyDescent="0.25">
      <c r="A222" s="9">
        <v>2</v>
      </c>
      <c r="B222" s="24">
        <v>3</v>
      </c>
      <c r="C222" s="2">
        <f t="shared" si="12"/>
        <v>0</v>
      </c>
      <c r="D222" s="8" t="s">
        <v>601</v>
      </c>
      <c r="E222" s="22">
        <f t="shared" si="13"/>
        <v>16</v>
      </c>
      <c r="F222" s="48"/>
      <c r="G222" s="48"/>
      <c r="H222" s="48"/>
      <c r="I222" s="48"/>
      <c r="AB222" s="8" t="s">
        <v>600</v>
      </c>
      <c r="AC222" s="8"/>
    </row>
    <row r="223" spans="1:29" x14ac:dyDescent="0.25">
      <c r="A223" s="9">
        <v>5</v>
      </c>
      <c r="B223" s="24">
        <v>2</v>
      </c>
      <c r="C223" s="2">
        <f t="shared" si="12"/>
        <v>0</v>
      </c>
      <c r="D223" s="8" t="s">
        <v>20</v>
      </c>
      <c r="E223" s="22">
        <f t="shared" si="13"/>
        <v>14</v>
      </c>
      <c r="F223" s="48"/>
      <c r="G223" s="48"/>
      <c r="H223" s="48"/>
      <c r="I223" s="48"/>
      <c r="AB223" s="8" t="s">
        <v>603</v>
      </c>
      <c r="AC223" s="8" t="s">
        <v>604</v>
      </c>
    </row>
    <row r="224" spans="1:29" x14ac:dyDescent="0.25">
      <c r="A224" s="9">
        <v>6</v>
      </c>
      <c r="B224" s="24">
        <v>5</v>
      </c>
      <c r="C224" s="2">
        <f t="shared" si="12"/>
        <v>0</v>
      </c>
      <c r="D224" s="8" t="s">
        <v>12</v>
      </c>
      <c r="E224" s="22">
        <f t="shared" si="13"/>
        <v>58</v>
      </c>
      <c r="F224" s="48"/>
      <c r="G224" s="48"/>
      <c r="H224" s="48"/>
      <c r="I224" s="48"/>
      <c r="AB224" s="8" t="s">
        <v>606</v>
      </c>
      <c r="AC224" s="8" t="s">
        <v>607</v>
      </c>
    </row>
    <row r="225" spans="1:29" x14ac:dyDescent="0.25">
      <c r="A225" s="9">
        <v>7</v>
      </c>
      <c r="B225" s="24">
        <v>8</v>
      </c>
      <c r="C225" s="2">
        <f t="shared" si="12"/>
        <v>0</v>
      </c>
      <c r="D225" s="8" t="s">
        <v>127</v>
      </c>
      <c r="E225" s="22">
        <f t="shared" si="13"/>
        <v>14</v>
      </c>
      <c r="F225" s="48"/>
      <c r="G225" s="48"/>
      <c r="H225" s="48"/>
      <c r="I225" s="48"/>
      <c r="AB225" s="8" t="s">
        <v>609</v>
      </c>
      <c r="AC225" s="8"/>
    </row>
    <row r="226" spans="1:29" x14ac:dyDescent="0.25">
      <c r="A226" s="9">
        <v>2</v>
      </c>
      <c r="B226" s="24">
        <v>6</v>
      </c>
      <c r="C226" s="2">
        <f t="shared" si="12"/>
        <v>0</v>
      </c>
      <c r="D226" s="8" t="s">
        <v>12</v>
      </c>
      <c r="E226" s="22">
        <f t="shared" si="13"/>
        <v>8</v>
      </c>
      <c r="F226" s="48"/>
      <c r="G226" s="48"/>
      <c r="H226" s="48"/>
      <c r="I226" s="48"/>
      <c r="AB226" s="8" t="s">
        <v>611</v>
      </c>
      <c r="AC226" s="8" t="s">
        <v>612</v>
      </c>
    </row>
    <row r="227" spans="1:29" x14ac:dyDescent="0.25">
      <c r="A227" s="9">
        <v>5</v>
      </c>
      <c r="B227" s="24">
        <v>2</v>
      </c>
      <c r="C227" s="2">
        <f t="shared" si="12"/>
        <v>0</v>
      </c>
      <c r="D227" s="8" t="s">
        <v>20</v>
      </c>
      <c r="E227" s="22">
        <f t="shared" si="13"/>
        <v>18</v>
      </c>
      <c r="F227" s="48"/>
      <c r="G227" s="48"/>
      <c r="H227" s="48"/>
      <c r="I227" s="48"/>
      <c r="AB227" s="8" t="s">
        <v>614</v>
      </c>
      <c r="AC227" s="8" t="s">
        <v>615</v>
      </c>
    </row>
    <row r="228" spans="1:29" x14ac:dyDescent="0.25">
      <c r="A228" s="9">
        <v>2</v>
      </c>
      <c r="B228" s="24">
        <v>8</v>
      </c>
      <c r="C228" s="2">
        <f t="shared" si="12"/>
        <v>0</v>
      </c>
      <c r="D228" s="8" t="s">
        <v>619</v>
      </c>
      <c r="E228" s="22">
        <f t="shared" si="13"/>
        <v>16</v>
      </c>
      <c r="F228" s="48"/>
      <c r="G228" s="48"/>
      <c r="H228" s="48"/>
      <c r="I228" s="48"/>
      <c r="AB228" s="8" t="s">
        <v>617</v>
      </c>
      <c r="AC228" s="8" t="s">
        <v>618</v>
      </c>
    </row>
    <row r="229" spans="1:29" x14ac:dyDescent="0.25">
      <c r="A229" s="9">
        <v>2</v>
      </c>
      <c r="B229" s="24">
        <v>2</v>
      </c>
      <c r="C229" s="2">
        <f t="shared" si="12"/>
        <v>1</v>
      </c>
      <c r="D229" s="8" t="s">
        <v>72</v>
      </c>
      <c r="E229" s="22">
        <f t="shared" si="13"/>
        <v>16</v>
      </c>
      <c r="F229" s="48"/>
      <c r="G229" s="48"/>
      <c r="H229" s="48"/>
      <c r="I229" s="48"/>
      <c r="AB229" s="8" t="s">
        <v>621</v>
      </c>
      <c r="AC229" s="8"/>
    </row>
    <row r="230" spans="1:29" x14ac:dyDescent="0.25">
      <c r="A230" s="9">
        <v>7</v>
      </c>
      <c r="B230" s="24">
        <v>5</v>
      </c>
      <c r="C230" s="2">
        <f t="shared" si="12"/>
        <v>0</v>
      </c>
      <c r="D230" s="8" t="s">
        <v>12</v>
      </c>
      <c r="E230" s="22">
        <f t="shared" si="13"/>
        <v>20</v>
      </c>
      <c r="F230" s="48"/>
      <c r="G230" s="48"/>
      <c r="H230" s="48"/>
      <c r="I230" s="48"/>
      <c r="AB230" s="8" t="s">
        <v>623</v>
      </c>
      <c r="AC230" s="8" t="s">
        <v>624</v>
      </c>
    </row>
    <row r="231" spans="1:29" x14ac:dyDescent="0.25">
      <c r="A231" s="9">
        <v>2</v>
      </c>
      <c r="B231" s="24">
        <v>2</v>
      </c>
      <c r="C231" s="2">
        <f t="shared" si="12"/>
        <v>1</v>
      </c>
      <c r="D231" s="8" t="s">
        <v>72</v>
      </c>
      <c r="E231" s="22">
        <f t="shared" si="13"/>
        <v>24</v>
      </c>
      <c r="F231" s="48"/>
      <c r="G231" s="48"/>
      <c r="H231" s="48"/>
      <c r="I231" s="48"/>
      <c r="AB231" s="8" t="s">
        <v>626</v>
      </c>
      <c r="AC231" s="8"/>
    </row>
    <row r="232" spans="1:29" x14ac:dyDescent="0.25">
      <c r="A232" s="9">
        <v>6</v>
      </c>
      <c r="B232" s="24">
        <v>5</v>
      </c>
      <c r="C232" s="2">
        <f t="shared" si="12"/>
        <v>0</v>
      </c>
      <c r="D232" s="8" t="s">
        <v>127</v>
      </c>
      <c r="E232" s="22">
        <f t="shared" si="13"/>
        <v>44</v>
      </c>
      <c r="F232" s="48"/>
      <c r="G232" s="48"/>
      <c r="H232" s="48"/>
      <c r="I232" s="48"/>
      <c r="AB232" s="8" t="s">
        <v>628</v>
      </c>
      <c r="AC232" s="8" t="s">
        <v>629</v>
      </c>
    </row>
    <row r="233" spans="1:29" x14ac:dyDescent="0.25">
      <c r="A233" s="9">
        <v>5</v>
      </c>
      <c r="B233" s="24">
        <v>5</v>
      </c>
      <c r="C233" s="2">
        <f t="shared" si="12"/>
        <v>1</v>
      </c>
      <c r="D233" s="8" t="s">
        <v>20</v>
      </c>
      <c r="E233" s="22">
        <f t="shared" si="13"/>
        <v>18</v>
      </c>
      <c r="F233" s="48"/>
      <c r="G233" s="48"/>
      <c r="H233" s="48"/>
      <c r="I233" s="48"/>
      <c r="AB233" s="8" t="s">
        <v>631</v>
      </c>
      <c r="AC233" s="8"/>
    </row>
    <row r="234" spans="1:29" x14ac:dyDescent="0.25">
      <c r="A234" s="9">
        <v>8</v>
      </c>
      <c r="B234" s="24">
        <v>7</v>
      </c>
      <c r="C234" s="2">
        <f t="shared" si="12"/>
        <v>0</v>
      </c>
      <c r="D234" s="8" t="s">
        <v>601</v>
      </c>
      <c r="E234" s="22">
        <f t="shared" si="13"/>
        <v>32</v>
      </c>
      <c r="F234" s="48"/>
      <c r="G234" s="48"/>
      <c r="H234" s="48"/>
      <c r="I234" s="48"/>
      <c r="AB234" s="8" t="s">
        <v>633</v>
      </c>
      <c r="AC234" s="8" t="s">
        <v>634</v>
      </c>
    </row>
    <row r="235" spans="1:29" x14ac:dyDescent="0.25">
      <c r="A235" s="9">
        <v>8</v>
      </c>
      <c r="B235" s="24">
        <v>2</v>
      </c>
      <c r="C235" s="2">
        <f t="shared" si="12"/>
        <v>0</v>
      </c>
      <c r="D235" s="8" t="s">
        <v>72</v>
      </c>
      <c r="E235" s="22">
        <f t="shared" si="13"/>
        <v>20</v>
      </c>
      <c r="F235" s="48"/>
      <c r="G235" s="48"/>
      <c r="H235" s="48"/>
      <c r="I235" s="48"/>
      <c r="AB235" s="8" t="s">
        <v>636</v>
      </c>
      <c r="AC235" s="8"/>
    </row>
    <row r="236" spans="1:29" x14ac:dyDescent="0.25">
      <c r="A236" s="9">
        <v>5</v>
      </c>
      <c r="B236" s="24">
        <v>2</v>
      </c>
      <c r="C236" s="2">
        <f t="shared" si="12"/>
        <v>0</v>
      </c>
      <c r="D236" s="8" t="s">
        <v>72</v>
      </c>
      <c r="E236" s="22">
        <f t="shared" si="13"/>
        <v>18</v>
      </c>
      <c r="F236" s="48"/>
      <c r="G236" s="48"/>
      <c r="H236" s="48"/>
      <c r="I236" s="48"/>
      <c r="AB236" s="8" t="s">
        <v>638</v>
      </c>
      <c r="AC236" s="8" t="s">
        <v>639</v>
      </c>
    </row>
    <row r="237" spans="1:29" x14ac:dyDescent="0.25">
      <c r="A237" s="9">
        <v>7</v>
      </c>
      <c r="B237" s="24">
        <v>5</v>
      </c>
      <c r="C237" s="2">
        <f t="shared" si="12"/>
        <v>0</v>
      </c>
      <c r="D237" s="8" t="s">
        <v>312</v>
      </c>
      <c r="E237" s="22">
        <f t="shared" si="13"/>
        <v>46</v>
      </c>
      <c r="F237" s="48"/>
      <c r="G237" s="48"/>
      <c r="H237" s="48"/>
      <c r="I237" s="48"/>
      <c r="AB237" s="8" t="s">
        <v>641</v>
      </c>
      <c r="AC237" s="8" t="s">
        <v>642</v>
      </c>
    </row>
    <row r="238" spans="1:29" x14ac:dyDescent="0.25">
      <c r="A238" s="9">
        <v>2</v>
      </c>
      <c r="B238" s="24">
        <v>5</v>
      </c>
      <c r="C238" s="2">
        <f t="shared" si="12"/>
        <v>0</v>
      </c>
      <c r="D238" s="8" t="s">
        <v>321</v>
      </c>
      <c r="E238" s="22">
        <f t="shared" si="13"/>
        <v>18</v>
      </c>
      <c r="F238" s="48"/>
      <c r="G238" s="48"/>
      <c r="H238" s="48"/>
      <c r="I238" s="48"/>
      <c r="AB238" s="8" t="s">
        <v>644</v>
      </c>
      <c r="AC238" s="8"/>
    </row>
    <row r="239" spans="1:29" x14ac:dyDescent="0.25">
      <c r="A239" s="9">
        <v>2</v>
      </c>
      <c r="B239" s="24">
        <v>2</v>
      </c>
      <c r="C239" s="2">
        <f t="shared" si="12"/>
        <v>1</v>
      </c>
      <c r="D239" s="8" t="s">
        <v>72</v>
      </c>
      <c r="E239" s="22">
        <f t="shared" si="13"/>
        <v>14</v>
      </c>
      <c r="F239" s="48"/>
      <c r="G239" s="48"/>
      <c r="H239" s="48"/>
      <c r="I239" s="48"/>
      <c r="AB239" s="8" t="s">
        <v>646</v>
      </c>
      <c r="AC239" s="8"/>
    </row>
    <row r="240" spans="1:29" x14ac:dyDescent="0.25">
      <c r="A240" s="9">
        <v>1</v>
      </c>
      <c r="B240" s="24">
        <v>2</v>
      </c>
      <c r="C240" s="2">
        <f t="shared" si="12"/>
        <v>0</v>
      </c>
      <c r="D240" s="8" t="s">
        <v>72</v>
      </c>
      <c r="E240" s="22">
        <f t="shared" si="13"/>
        <v>16</v>
      </c>
      <c r="F240" s="48"/>
      <c r="G240" s="48"/>
      <c r="H240" s="48"/>
      <c r="I240" s="48"/>
      <c r="AB240" s="8" t="s">
        <v>648</v>
      </c>
      <c r="AC240" s="8"/>
    </row>
    <row r="241" spans="1:29" x14ac:dyDescent="0.25">
      <c r="A241" s="9">
        <v>2</v>
      </c>
      <c r="B241" s="24">
        <v>2</v>
      </c>
      <c r="C241" s="2">
        <f t="shared" si="12"/>
        <v>1</v>
      </c>
      <c r="D241" s="8" t="s">
        <v>12</v>
      </c>
      <c r="E241" s="22">
        <f t="shared" si="13"/>
        <v>36</v>
      </c>
      <c r="F241" s="48"/>
      <c r="G241" s="48"/>
      <c r="H241" s="48"/>
      <c r="I241" s="48"/>
      <c r="AB241" s="8" t="s">
        <v>650</v>
      </c>
      <c r="AC241" s="8"/>
    </row>
    <row r="242" spans="1:29" x14ac:dyDescent="0.25">
      <c r="A242" s="9">
        <v>6</v>
      </c>
      <c r="B242" s="24">
        <v>2</v>
      </c>
      <c r="C242" s="2">
        <f t="shared" si="12"/>
        <v>0</v>
      </c>
      <c r="D242" s="8" t="s">
        <v>72</v>
      </c>
      <c r="E242" s="22">
        <f t="shared" si="13"/>
        <v>34</v>
      </c>
      <c r="F242" s="48"/>
      <c r="G242" s="48"/>
      <c r="H242" s="48"/>
      <c r="I242" s="48"/>
      <c r="AB242" s="8" t="s">
        <v>652</v>
      </c>
      <c r="AC242" s="8" t="s">
        <v>653</v>
      </c>
    </row>
    <row r="243" spans="1:29" x14ac:dyDescent="0.25">
      <c r="A243" s="9">
        <v>8</v>
      </c>
      <c r="B243" s="24">
        <v>8</v>
      </c>
      <c r="C243" s="2">
        <f t="shared" si="12"/>
        <v>1</v>
      </c>
      <c r="D243" s="8" t="s">
        <v>127</v>
      </c>
      <c r="E243" s="22">
        <f t="shared" si="13"/>
        <v>26</v>
      </c>
      <c r="F243" s="48"/>
      <c r="G243" s="48"/>
      <c r="H243" s="48"/>
      <c r="I243" s="48"/>
      <c r="AB243" s="8" t="s">
        <v>655</v>
      </c>
      <c r="AC243" s="8" t="s">
        <v>656</v>
      </c>
    </row>
    <row r="244" spans="1:29" x14ac:dyDescent="0.25">
      <c r="A244" s="9">
        <v>6</v>
      </c>
      <c r="B244" s="24">
        <v>5</v>
      </c>
      <c r="C244" s="2">
        <f t="shared" si="12"/>
        <v>0</v>
      </c>
      <c r="D244" s="8" t="s">
        <v>20</v>
      </c>
      <c r="E244" s="22">
        <f t="shared" si="13"/>
        <v>30</v>
      </c>
      <c r="F244" s="48"/>
      <c r="G244" s="48"/>
      <c r="H244" s="48"/>
      <c r="I244" s="48"/>
      <c r="AB244" s="8" t="s">
        <v>658</v>
      </c>
      <c r="AC244" s="8"/>
    </row>
    <row r="245" spans="1:29" x14ac:dyDescent="0.25">
      <c r="A245" s="9">
        <v>7</v>
      </c>
      <c r="B245" s="24">
        <v>8</v>
      </c>
      <c r="C245" s="2">
        <f t="shared" si="12"/>
        <v>0</v>
      </c>
      <c r="D245" s="8" t="s">
        <v>312</v>
      </c>
      <c r="E245" s="22">
        <f t="shared" si="13"/>
        <v>30</v>
      </c>
      <c r="F245" s="48"/>
      <c r="G245" s="48"/>
      <c r="H245" s="48"/>
      <c r="I245" s="48"/>
      <c r="AB245" s="8" t="s">
        <v>660</v>
      </c>
      <c r="AC245" s="8"/>
    </row>
    <row r="246" spans="1:29" x14ac:dyDescent="0.25">
      <c r="A246" s="9">
        <v>5</v>
      </c>
      <c r="B246" s="24">
        <v>5</v>
      </c>
      <c r="C246" s="2">
        <f t="shared" si="12"/>
        <v>1</v>
      </c>
      <c r="D246" s="8" t="s">
        <v>166</v>
      </c>
      <c r="E246" s="22">
        <f t="shared" si="13"/>
        <v>40</v>
      </c>
      <c r="F246" s="48"/>
      <c r="G246" s="48"/>
      <c r="H246" s="48"/>
      <c r="I246" s="48"/>
      <c r="AB246" s="8" t="s">
        <v>662</v>
      </c>
      <c r="AC246" s="8"/>
    </row>
    <row r="247" spans="1:29" x14ac:dyDescent="0.25">
      <c r="A247" s="9">
        <v>5</v>
      </c>
      <c r="B247" s="24">
        <v>2</v>
      </c>
      <c r="C247" s="2">
        <f t="shared" si="12"/>
        <v>0</v>
      </c>
      <c r="D247" s="8" t="s">
        <v>127</v>
      </c>
      <c r="E247" s="22">
        <f t="shared" si="13"/>
        <v>30</v>
      </c>
      <c r="F247" s="48"/>
      <c r="G247" s="48"/>
      <c r="H247" s="48"/>
      <c r="I247" s="48"/>
      <c r="AB247" s="8" t="s">
        <v>664</v>
      </c>
      <c r="AC247" s="8"/>
    </row>
    <row r="248" spans="1:29" x14ac:dyDescent="0.25">
      <c r="A248" s="9">
        <v>7</v>
      </c>
      <c r="B248" s="24">
        <v>7</v>
      </c>
      <c r="C248" s="2">
        <f t="shared" si="12"/>
        <v>1</v>
      </c>
      <c r="D248" s="8" t="s">
        <v>667</v>
      </c>
      <c r="E248" s="22">
        <f t="shared" si="13"/>
        <v>44</v>
      </c>
      <c r="F248" s="48"/>
      <c r="G248" s="48"/>
      <c r="H248" s="48"/>
      <c r="I248" s="48"/>
      <c r="AB248" s="8" t="s">
        <v>666</v>
      </c>
      <c r="AC248" s="8"/>
    </row>
    <row r="249" spans="1:29" x14ac:dyDescent="0.25">
      <c r="A249" s="9">
        <v>6</v>
      </c>
      <c r="B249" s="24">
        <v>7</v>
      </c>
      <c r="C249" s="2">
        <f t="shared" si="12"/>
        <v>0</v>
      </c>
      <c r="D249" s="8" t="s">
        <v>166</v>
      </c>
      <c r="E249" s="22">
        <f t="shared" si="13"/>
        <v>14</v>
      </c>
      <c r="F249" s="48"/>
      <c r="G249" s="48"/>
      <c r="H249" s="48"/>
      <c r="I249" s="48"/>
      <c r="AB249" s="8" t="s">
        <v>669</v>
      </c>
      <c r="AC249" s="8"/>
    </row>
    <row r="250" spans="1:29" x14ac:dyDescent="0.25">
      <c r="A250" s="9">
        <v>6</v>
      </c>
      <c r="B250" s="24">
        <v>7</v>
      </c>
      <c r="C250" s="2">
        <f t="shared" si="12"/>
        <v>0</v>
      </c>
      <c r="D250" s="8" t="s">
        <v>312</v>
      </c>
      <c r="E250" s="22">
        <f t="shared" si="13"/>
        <v>32</v>
      </c>
      <c r="F250" s="48"/>
      <c r="G250" s="48"/>
      <c r="H250" s="48"/>
      <c r="I250" s="48"/>
      <c r="AB250" s="8" t="s">
        <v>671</v>
      </c>
      <c r="AC250" s="8"/>
    </row>
    <row r="251" spans="1:29" x14ac:dyDescent="0.25">
      <c r="A251" s="9">
        <v>5</v>
      </c>
      <c r="B251" s="24">
        <v>5</v>
      </c>
      <c r="C251" s="2">
        <f t="shared" si="12"/>
        <v>1</v>
      </c>
      <c r="D251" s="8" t="s">
        <v>601</v>
      </c>
      <c r="E251" s="22">
        <f t="shared" si="13"/>
        <v>14</v>
      </c>
      <c r="F251" s="48"/>
      <c r="G251" s="48"/>
      <c r="H251" s="48"/>
      <c r="I251" s="48"/>
      <c r="AB251" s="8" t="s">
        <v>673</v>
      </c>
      <c r="AC251" s="8"/>
    </row>
    <row r="252" spans="1:29" x14ac:dyDescent="0.25">
      <c r="A252" s="9">
        <v>2</v>
      </c>
      <c r="B252" s="24">
        <v>2</v>
      </c>
      <c r="C252" s="2">
        <f t="shared" si="12"/>
        <v>1</v>
      </c>
      <c r="D252" s="8" t="s">
        <v>619</v>
      </c>
      <c r="E252" s="22">
        <f t="shared" si="13"/>
        <v>14</v>
      </c>
      <c r="F252" s="48"/>
      <c r="G252" s="48"/>
      <c r="H252" s="48"/>
      <c r="I252" s="48"/>
      <c r="AB252" s="8" t="s">
        <v>675</v>
      </c>
      <c r="AC252" s="8" t="s">
        <v>676</v>
      </c>
    </row>
    <row r="253" spans="1:29" x14ac:dyDescent="0.25">
      <c r="A253" s="9">
        <v>3</v>
      </c>
      <c r="B253" s="24">
        <v>7</v>
      </c>
      <c r="C253" s="2">
        <f t="shared" si="12"/>
        <v>0</v>
      </c>
      <c r="D253" s="8" t="s">
        <v>312</v>
      </c>
      <c r="E253" s="22">
        <f t="shared" si="13"/>
        <v>16</v>
      </c>
      <c r="F253" s="48"/>
      <c r="G253" s="48"/>
      <c r="H253" s="48"/>
      <c r="I253" s="48"/>
      <c r="AB253" s="8" t="s">
        <v>678</v>
      </c>
      <c r="AC253" s="8" t="s">
        <v>679</v>
      </c>
    </row>
    <row r="254" spans="1:29" x14ac:dyDescent="0.25">
      <c r="A254" s="9">
        <v>6</v>
      </c>
      <c r="B254" s="24">
        <v>5</v>
      </c>
      <c r="C254" s="2">
        <f t="shared" si="12"/>
        <v>0</v>
      </c>
      <c r="D254" s="8" t="s">
        <v>619</v>
      </c>
      <c r="E254" s="22">
        <f t="shared" si="13"/>
        <v>48</v>
      </c>
      <c r="F254" s="48"/>
      <c r="G254" s="48"/>
      <c r="H254" s="48"/>
      <c r="I254" s="48"/>
      <c r="AB254" s="8" t="s">
        <v>681</v>
      </c>
      <c r="AC254" s="8" t="s">
        <v>682</v>
      </c>
    </row>
    <row r="255" spans="1:29" x14ac:dyDescent="0.25">
      <c r="A255" s="9">
        <v>6</v>
      </c>
      <c r="B255" s="24">
        <v>2</v>
      </c>
      <c r="C255" s="2">
        <f t="shared" si="12"/>
        <v>0</v>
      </c>
      <c r="D255" s="8" t="s">
        <v>166</v>
      </c>
      <c r="E255" s="22">
        <f t="shared" si="13"/>
        <v>26</v>
      </c>
      <c r="F255" s="48"/>
      <c r="G255" s="48"/>
      <c r="H255" s="48"/>
      <c r="I255" s="48"/>
      <c r="AB255" s="8" t="s">
        <v>684</v>
      </c>
      <c r="AC255" s="8"/>
    </row>
    <row r="256" spans="1:29" x14ac:dyDescent="0.25">
      <c r="A256" s="9">
        <v>8</v>
      </c>
      <c r="B256" s="24">
        <v>7</v>
      </c>
      <c r="C256" s="2">
        <f t="shared" si="12"/>
        <v>0</v>
      </c>
      <c r="D256" s="8" t="s">
        <v>166</v>
      </c>
      <c r="E256" s="22">
        <f t="shared" si="13"/>
        <v>32</v>
      </c>
      <c r="F256" s="48"/>
      <c r="G256" s="48"/>
      <c r="H256" s="48"/>
      <c r="I256" s="48"/>
      <c r="AB256" s="8" t="s">
        <v>686</v>
      </c>
      <c r="AC256" s="8"/>
    </row>
    <row r="257" spans="1:29" x14ac:dyDescent="0.25">
      <c r="A257" s="9">
        <v>5</v>
      </c>
      <c r="B257" s="24">
        <v>5</v>
      </c>
      <c r="C257" s="2">
        <f t="shared" ref="C257:C320" si="14">IF(A257=B257,1,0)</f>
        <v>1</v>
      </c>
      <c r="D257" s="8" t="s">
        <v>166</v>
      </c>
      <c r="E257" s="22">
        <f t="shared" si="13"/>
        <v>56</v>
      </c>
      <c r="F257" s="48"/>
      <c r="G257" s="48"/>
      <c r="H257" s="48"/>
      <c r="I257" s="48"/>
      <c r="AB257" s="8" t="s">
        <v>688</v>
      </c>
      <c r="AC257" s="8" t="s">
        <v>689</v>
      </c>
    </row>
    <row r="258" spans="1:29" x14ac:dyDescent="0.25">
      <c r="A258" s="9">
        <v>5</v>
      </c>
      <c r="B258" s="24">
        <v>5</v>
      </c>
      <c r="C258" s="2">
        <f t="shared" si="14"/>
        <v>1</v>
      </c>
      <c r="D258" s="8" t="s">
        <v>127</v>
      </c>
      <c r="E258" s="22">
        <f t="shared" si="13"/>
        <v>14</v>
      </c>
      <c r="F258" s="48"/>
      <c r="G258" s="48"/>
      <c r="H258" s="48"/>
      <c r="I258" s="48"/>
      <c r="AB258" s="8" t="s">
        <v>691</v>
      </c>
      <c r="AC258" s="8" t="s">
        <v>692</v>
      </c>
    </row>
    <row r="259" spans="1:29" x14ac:dyDescent="0.25">
      <c r="A259" s="9">
        <v>5</v>
      </c>
      <c r="B259" s="24">
        <v>5</v>
      </c>
      <c r="C259" s="2">
        <f t="shared" si="14"/>
        <v>1</v>
      </c>
      <c r="D259" s="8" t="s">
        <v>601</v>
      </c>
      <c r="E259" s="22">
        <f t="shared" ref="E259:E322" si="15">LEN(TRIM(AB259))-LEN(SUBSTITUTE(TRIM(AB259)," ",""))+LEN(TRIM(AB259))-LEN(SUBSTITUTE(TRIM(AB259)," ",""))+2</f>
        <v>20</v>
      </c>
      <c r="F259" s="48"/>
      <c r="G259" s="48"/>
      <c r="H259" s="48"/>
      <c r="I259" s="48"/>
      <c r="AB259" s="8" t="s">
        <v>694</v>
      </c>
      <c r="AC259" s="8"/>
    </row>
    <row r="260" spans="1:29" x14ac:dyDescent="0.25">
      <c r="A260" s="9">
        <v>5</v>
      </c>
      <c r="B260" s="24">
        <v>1</v>
      </c>
      <c r="C260" s="2">
        <f t="shared" si="14"/>
        <v>0</v>
      </c>
      <c r="D260" s="8" t="s">
        <v>312</v>
      </c>
      <c r="E260" s="22">
        <f t="shared" si="15"/>
        <v>12</v>
      </c>
      <c r="F260" s="48"/>
      <c r="G260" s="48"/>
      <c r="H260" s="48"/>
      <c r="I260" s="48"/>
      <c r="AB260" s="8" t="s">
        <v>696</v>
      </c>
      <c r="AC260" s="8" t="s">
        <v>697</v>
      </c>
    </row>
    <row r="261" spans="1:29" x14ac:dyDescent="0.25">
      <c r="A261" s="9">
        <v>7</v>
      </c>
      <c r="B261" s="24">
        <v>8</v>
      </c>
      <c r="C261" s="2">
        <f t="shared" si="14"/>
        <v>0</v>
      </c>
      <c r="D261" s="8" t="s">
        <v>619</v>
      </c>
      <c r="E261" s="22">
        <f t="shared" si="15"/>
        <v>34</v>
      </c>
      <c r="F261" s="48"/>
      <c r="G261" s="48"/>
      <c r="H261" s="48"/>
      <c r="I261" s="48"/>
      <c r="AB261" s="8" t="s">
        <v>699</v>
      </c>
      <c r="AC261" s="8" t="s">
        <v>700</v>
      </c>
    </row>
    <row r="262" spans="1:29" x14ac:dyDescent="0.25">
      <c r="A262" s="9">
        <v>5</v>
      </c>
      <c r="B262" s="24">
        <v>5</v>
      </c>
      <c r="C262" s="2">
        <f t="shared" si="14"/>
        <v>1</v>
      </c>
      <c r="D262" s="8" t="s">
        <v>72</v>
      </c>
      <c r="E262" s="22">
        <f t="shared" si="15"/>
        <v>26</v>
      </c>
      <c r="F262" s="48"/>
      <c r="G262" s="48"/>
      <c r="H262" s="48"/>
      <c r="I262" s="48"/>
      <c r="AB262" s="8" t="s">
        <v>702</v>
      </c>
      <c r="AC262" s="8"/>
    </row>
    <row r="263" spans="1:29" x14ac:dyDescent="0.25">
      <c r="A263" s="9">
        <v>2</v>
      </c>
      <c r="B263" s="24">
        <v>5</v>
      </c>
      <c r="C263" s="2">
        <f t="shared" si="14"/>
        <v>0</v>
      </c>
      <c r="D263" s="8" t="s">
        <v>667</v>
      </c>
      <c r="E263" s="22">
        <f t="shared" si="15"/>
        <v>18</v>
      </c>
      <c r="F263" s="48"/>
      <c r="G263" s="48"/>
      <c r="H263" s="48"/>
      <c r="I263" s="48"/>
      <c r="AB263" s="8" t="s">
        <v>704</v>
      </c>
      <c r="AC263" s="8" t="s">
        <v>705</v>
      </c>
    </row>
    <row r="264" spans="1:29" x14ac:dyDescent="0.25">
      <c r="A264" s="9">
        <v>2</v>
      </c>
      <c r="B264" s="24">
        <v>7</v>
      </c>
      <c r="C264" s="2">
        <f t="shared" si="14"/>
        <v>0</v>
      </c>
      <c r="D264" s="8" t="s">
        <v>667</v>
      </c>
      <c r="E264" s="22">
        <f t="shared" si="15"/>
        <v>14</v>
      </c>
      <c r="F264" s="48"/>
      <c r="G264" s="48"/>
      <c r="H264" s="48"/>
      <c r="I264" s="48"/>
      <c r="AB264" s="8" t="s">
        <v>707</v>
      </c>
      <c r="AC264" s="8"/>
    </row>
    <row r="265" spans="1:29" x14ac:dyDescent="0.25">
      <c r="A265" s="9">
        <v>2</v>
      </c>
      <c r="B265" s="24">
        <v>5</v>
      </c>
      <c r="C265" s="2">
        <f t="shared" si="14"/>
        <v>0</v>
      </c>
      <c r="D265" s="8" t="s">
        <v>312</v>
      </c>
      <c r="E265" s="22">
        <f t="shared" si="15"/>
        <v>18</v>
      </c>
      <c r="F265" s="48"/>
      <c r="G265" s="48"/>
      <c r="H265" s="48"/>
      <c r="I265" s="48"/>
      <c r="AB265" s="8" t="s">
        <v>709</v>
      </c>
      <c r="AC265" s="8" t="s">
        <v>710</v>
      </c>
    </row>
    <row r="266" spans="1:29" x14ac:dyDescent="0.25">
      <c r="A266" s="9">
        <v>6</v>
      </c>
      <c r="B266" s="24">
        <v>5</v>
      </c>
      <c r="C266" s="2">
        <f t="shared" si="14"/>
        <v>0</v>
      </c>
      <c r="D266" s="8" t="s">
        <v>667</v>
      </c>
      <c r="E266" s="22">
        <f t="shared" si="15"/>
        <v>18</v>
      </c>
      <c r="F266" s="48"/>
      <c r="G266" s="48"/>
      <c r="H266" s="48"/>
      <c r="I266" s="48"/>
      <c r="AB266" s="8" t="s">
        <v>712</v>
      </c>
      <c r="AC266" s="8" t="s">
        <v>713</v>
      </c>
    </row>
    <row r="267" spans="1:29" x14ac:dyDescent="0.25">
      <c r="A267" s="9">
        <v>5</v>
      </c>
      <c r="B267" s="24">
        <v>5</v>
      </c>
      <c r="C267" s="2">
        <f t="shared" si="14"/>
        <v>1</v>
      </c>
      <c r="D267" s="8" t="s">
        <v>468</v>
      </c>
      <c r="E267" s="22">
        <f t="shared" si="15"/>
        <v>24</v>
      </c>
      <c r="F267" s="48"/>
      <c r="G267" s="48"/>
      <c r="H267" s="48"/>
      <c r="I267" s="48"/>
      <c r="AB267" s="8" t="s">
        <v>537</v>
      </c>
      <c r="AC267" s="8"/>
    </row>
    <row r="268" spans="1:29" x14ac:dyDescent="0.25">
      <c r="A268" s="9">
        <v>5</v>
      </c>
      <c r="B268" s="24">
        <v>5</v>
      </c>
      <c r="C268" s="2">
        <f t="shared" si="14"/>
        <v>1</v>
      </c>
      <c r="D268" s="8" t="s">
        <v>312</v>
      </c>
      <c r="E268" s="22">
        <f t="shared" si="15"/>
        <v>12</v>
      </c>
      <c r="F268" s="48"/>
      <c r="G268" s="48"/>
      <c r="H268" s="48"/>
      <c r="I268" s="48"/>
      <c r="AB268" s="8" t="s">
        <v>716</v>
      </c>
      <c r="AC268" s="8" t="s">
        <v>717</v>
      </c>
    </row>
    <row r="269" spans="1:29" x14ac:dyDescent="0.25">
      <c r="A269" s="9">
        <v>7</v>
      </c>
      <c r="B269" s="24">
        <v>5</v>
      </c>
      <c r="C269" s="2">
        <f t="shared" si="14"/>
        <v>0</v>
      </c>
      <c r="D269" s="8" t="s">
        <v>601</v>
      </c>
      <c r="E269" s="22">
        <f t="shared" si="15"/>
        <v>20</v>
      </c>
      <c r="F269" s="48"/>
      <c r="G269" s="48"/>
      <c r="H269" s="48"/>
      <c r="I269" s="48"/>
      <c r="AB269" s="8" t="s">
        <v>719</v>
      </c>
      <c r="AC269" s="8"/>
    </row>
    <row r="270" spans="1:29" x14ac:dyDescent="0.25">
      <c r="A270" s="9">
        <v>3</v>
      </c>
      <c r="B270" s="24">
        <v>3</v>
      </c>
      <c r="C270" s="2">
        <f t="shared" si="14"/>
        <v>1</v>
      </c>
      <c r="D270" s="8" t="s">
        <v>667</v>
      </c>
      <c r="E270" s="22">
        <f t="shared" si="15"/>
        <v>36</v>
      </c>
      <c r="F270" s="48"/>
      <c r="G270" s="48"/>
      <c r="H270" s="48"/>
      <c r="I270" s="48"/>
      <c r="AB270" s="8" t="s">
        <v>721</v>
      </c>
      <c r="AC270" s="8"/>
    </row>
    <row r="271" spans="1:29" x14ac:dyDescent="0.25">
      <c r="A271" s="9">
        <v>8</v>
      </c>
      <c r="B271" s="24">
        <v>1</v>
      </c>
      <c r="C271" s="2">
        <f t="shared" si="14"/>
        <v>0</v>
      </c>
      <c r="D271" s="8" t="s">
        <v>619</v>
      </c>
      <c r="E271" s="22">
        <f t="shared" si="15"/>
        <v>14</v>
      </c>
      <c r="F271" s="48"/>
      <c r="G271" s="48"/>
      <c r="H271" s="48"/>
      <c r="I271" s="48"/>
      <c r="AB271" s="8" t="s">
        <v>723</v>
      </c>
      <c r="AC271" s="8"/>
    </row>
    <row r="272" spans="1:29" x14ac:dyDescent="0.25">
      <c r="A272" s="9">
        <v>8</v>
      </c>
      <c r="B272" s="24">
        <v>2</v>
      </c>
      <c r="C272" s="2">
        <f t="shared" si="14"/>
        <v>0</v>
      </c>
      <c r="D272" s="8" t="s">
        <v>312</v>
      </c>
      <c r="E272" s="22">
        <f t="shared" si="15"/>
        <v>22</v>
      </c>
      <c r="F272" s="48"/>
      <c r="G272" s="48"/>
      <c r="H272" s="48"/>
      <c r="I272" s="48"/>
      <c r="AB272" s="8" t="s">
        <v>725</v>
      </c>
      <c r="AC272" s="8"/>
    </row>
    <row r="273" spans="1:29" x14ac:dyDescent="0.25">
      <c r="A273" s="9">
        <v>7</v>
      </c>
      <c r="B273" s="24">
        <v>5</v>
      </c>
      <c r="C273" s="2">
        <f t="shared" si="14"/>
        <v>0</v>
      </c>
      <c r="D273" s="8" t="s">
        <v>728</v>
      </c>
      <c r="E273" s="22">
        <f t="shared" si="15"/>
        <v>12</v>
      </c>
      <c r="F273" s="48"/>
      <c r="G273" s="48"/>
      <c r="H273" s="48"/>
      <c r="I273" s="48"/>
      <c r="AB273" s="8" t="s">
        <v>727</v>
      </c>
      <c r="AC273" s="8"/>
    </row>
    <row r="274" spans="1:29" x14ac:dyDescent="0.25">
      <c r="A274" s="9">
        <v>8</v>
      </c>
      <c r="B274" s="24">
        <v>7</v>
      </c>
      <c r="C274" s="2">
        <f t="shared" si="14"/>
        <v>0</v>
      </c>
      <c r="D274" s="8" t="s">
        <v>312</v>
      </c>
      <c r="E274" s="22">
        <f t="shared" si="15"/>
        <v>36</v>
      </c>
      <c r="F274" s="48"/>
      <c r="G274" s="48"/>
      <c r="H274" s="48"/>
      <c r="I274" s="48"/>
      <c r="AB274" s="8" t="s">
        <v>730</v>
      </c>
      <c r="AC274" s="8"/>
    </row>
    <row r="275" spans="1:29" x14ac:dyDescent="0.25">
      <c r="A275" s="9">
        <v>2</v>
      </c>
      <c r="B275" s="24">
        <v>7</v>
      </c>
      <c r="C275" s="2">
        <f t="shared" si="14"/>
        <v>0</v>
      </c>
      <c r="D275" s="8" t="s">
        <v>733</v>
      </c>
      <c r="E275" s="22">
        <f t="shared" si="15"/>
        <v>20</v>
      </c>
      <c r="F275" s="48"/>
      <c r="G275" s="48"/>
      <c r="H275" s="48"/>
      <c r="I275" s="48"/>
      <c r="AB275" s="8" t="s">
        <v>732</v>
      </c>
      <c r="AC275" s="8"/>
    </row>
    <row r="276" spans="1:29" x14ac:dyDescent="0.25">
      <c r="A276" s="9">
        <v>7</v>
      </c>
      <c r="B276" s="24">
        <v>7</v>
      </c>
      <c r="C276" s="2">
        <f t="shared" si="14"/>
        <v>1</v>
      </c>
      <c r="D276" s="8" t="s">
        <v>312</v>
      </c>
      <c r="E276" s="22">
        <f t="shared" si="15"/>
        <v>48</v>
      </c>
      <c r="F276" s="48"/>
      <c r="G276" s="48"/>
      <c r="H276" s="48"/>
      <c r="I276" s="48"/>
      <c r="AB276" s="8" t="s">
        <v>735</v>
      </c>
      <c r="AC276" s="8"/>
    </row>
    <row r="277" spans="1:29" x14ac:dyDescent="0.25">
      <c r="A277" s="9">
        <v>5</v>
      </c>
      <c r="B277" s="24">
        <v>5</v>
      </c>
      <c r="C277" s="2">
        <f t="shared" si="14"/>
        <v>1</v>
      </c>
      <c r="D277" s="8" t="s">
        <v>515</v>
      </c>
      <c r="E277" s="22">
        <f t="shared" si="15"/>
        <v>48</v>
      </c>
      <c r="F277" s="48"/>
      <c r="G277" s="48"/>
      <c r="H277" s="48"/>
      <c r="I277" s="48"/>
      <c r="AB277" s="8" t="s">
        <v>737</v>
      </c>
      <c r="AC277" s="8" t="s">
        <v>738</v>
      </c>
    </row>
    <row r="278" spans="1:29" x14ac:dyDescent="0.25">
      <c r="A278" s="9">
        <v>7</v>
      </c>
      <c r="B278" s="24">
        <v>2</v>
      </c>
      <c r="C278" s="2">
        <f t="shared" si="14"/>
        <v>0</v>
      </c>
      <c r="D278" s="8" t="s">
        <v>742</v>
      </c>
      <c r="E278" s="22">
        <f t="shared" si="15"/>
        <v>8</v>
      </c>
      <c r="F278" s="48"/>
      <c r="G278" s="48"/>
      <c r="H278" s="48"/>
      <c r="I278" s="48"/>
      <c r="AB278" s="8" t="s">
        <v>740</v>
      </c>
      <c r="AC278" s="8" t="s">
        <v>741</v>
      </c>
    </row>
    <row r="279" spans="1:29" x14ac:dyDescent="0.25">
      <c r="A279" s="9">
        <v>5</v>
      </c>
      <c r="B279" s="24">
        <v>5</v>
      </c>
      <c r="C279" s="2">
        <f t="shared" si="14"/>
        <v>1</v>
      </c>
      <c r="D279" s="8" t="s">
        <v>515</v>
      </c>
      <c r="E279" s="22">
        <f t="shared" si="15"/>
        <v>10</v>
      </c>
      <c r="F279" s="48"/>
      <c r="G279" s="48"/>
      <c r="H279" s="48"/>
      <c r="I279" s="48"/>
      <c r="AB279" s="8" t="s">
        <v>744</v>
      </c>
      <c r="AC279" s="8" t="s">
        <v>745</v>
      </c>
    </row>
    <row r="280" spans="1:29" x14ac:dyDescent="0.25">
      <c r="A280" s="9">
        <v>5</v>
      </c>
      <c r="B280" s="24">
        <v>5</v>
      </c>
      <c r="C280" s="2">
        <f t="shared" si="14"/>
        <v>1</v>
      </c>
      <c r="D280" s="8" t="s">
        <v>748</v>
      </c>
      <c r="E280" s="22">
        <f t="shared" si="15"/>
        <v>48</v>
      </c>
      <c r="F280" s="48"/>
      <c r="G280" s="48"/>
      <c r="H280" s="48"/>
      <c r="I280" s="48"/>
      <c r="AB280" s="8" t="s">
        <v>747</v>
      </c>
      <c r="AC280" s="8"/>
    </row>
    <row r="281" spans="1:29" x14ac:dyDescent="0.25">
      <c r="A281" s="9">
        <v>5</v>
      </c>
      <c r="B281" s="24">
        <v>2</v>
      </c>
      <c r="C281" s="2">
        <f t="shared" si="14"/>
        <v>0</v>
      </c>
      <c r="D281" s="8" t="s">
        <v>748</v>
      </c>
      <c r="E281" s="22">
        <f t="shared" si="15"/>
        <v>32</v>
      </c>
      <c r="F281" s="48"/>
      <c r="G281" s="48"/>
      <c r="H281" s="48"/>
      <c r="I281" s="48"/>
      <c r="AB281" s="8" t="s">
        <v>750</v>
      </c>
      <c r="AC281" s="8" t="s">
        <v>751</v>
      </c>
    </row>
    <row r="282" spans="1:29" x14ac:dyDescent="0.25">
      <c r="A282" s="9">
        <v>5</v>
      </c>
      <c r="B282" s="24">
        <v>5</v>
      </c>
      <c r="C282" s="2">
        <f t="shared" si="14"/>
        <v>1</v>
      </c>
      <c r="D282" s="8" t="s">
        <v>667</v>
      </c>
      <c r="E282" s="22">
        <f t="shared" si="15"/>
        <v>10</v>
      </c>
      <c r="F282" s="48"/>
      <c r="G282" s="48"/>
      <c r="H282" s="48"/>
      <c r="I282" s="48"/>
      <c r="AB282" s="8" t="s">
        <v>753</v>
      </c>
      <c r="AC282" s="8" t="s">
        <v>754</v>
      </c>
    </row>
    <row r="283" spans="1:29" x14ac:dyDescent="0.25">
      <c r="A283" s="9">
        <v>8</v>
      </c>
      <c r="B283" s="24">
        <v>5</v>
      </c>
      <c r="C283" s="2">
        <f t="shared" si="14"/>
        <v>0</v>
      </c>
      <c r="D283" s="8" t="s">
        <v>667</v>
      </c>
      <c r="E283" s="22">
        <f t="shared" si="15"/>
        <v>20</v>
      </c>
      <c r="F283" s="48"/>
      <c r="G283" s="48"/>
      <c r="H283" s="48"/>
      <c r="I283" s="48"/>
      <c r="AB283" s="8" t="s">
        <v>756</v>
      </c>
      <c r="AC283" s="8" t="s">
        <v>757</v>
      </c>
    </row>
    <row r="284" spans="1:29" x14ac:dyDescent="0.25">
      <c r="A284" s="9">
        <v>5</v>
      </c>
      <c r="B284" s="24">
        <v>5</v>
      </c>
      <c r="C284" s="2">
        <f t="shared" si="14"/>
        <v>1</v>
      </c>
      <c r="D284" s="8" t="s">
        <v>760</v>
      </c>
      <c r="E284" s="22">
        <f t="shared" si="15"/>
        <v>16</v>
      </c>
      <c r="F284" s="48"/>
      <c r="G284" s="48"/>
      <c r="H284" s="48"/>
      <c r="I284" s="48"/>
      <c r="AB284" s="8" t="s">
        <v>759</v>
      </c>
      <c r="AC284" s="8"/>
    </row>
    <row r="285" spans="1:29" x14ac:dyDescent="0.25">
      <c r="A285" s="9">
        <v>5</v>
      </c>
      <c r="B285" s="24">
        <v>5</v>
      </c>
      <c r="C285" s="2">
        <f t="shared" si="14"/>
        <v>1</v>
      </c>
      <c r="D285" s="8" t="s">
        <v>667</v>
      </c>
      <c r="E285" s="22">
        <f t="shared" si="15"/>
        <v>18</v>
      </c>
      <c r="F285" s="48"/>
      <c r="G285" s="48"/>
      <c r="H285" s="48"/>
      <c r="I285" s="48"/>
      <c r="AB285" s="8" t="s">
        <v>762</v>
      </c>
      <c r="AC285" s="8"/>
    </row>
    <row r="286" spans="1:29" x14ac:dyDescent="0.25">
      <c r="A286" s="9">
        <v>8</v>
      </c>
      <c r="B286" s="24">
        <v>5</v>
      </c>
      <c r="C286" s="2">
        <f t="shared" si="14"/>
        <v>0</v>
      </c>
      <c r="D286" s="8" t="s">
        <v>667</v>
      </c>
      <c r="E286" s="22">
        <f t="shared" si="15"/>
        <v>20</v>
      </c>
      <c r="F286" s="48"/>
      <c r="G286" s="48"/>
      <c r="H286" s="48"/>
      <c r="I286" s="48"/>
      <c r="AB286" s="8" t="s">
        <v>764</v>
      </c>
      <c r="AC286" s="8" t="s">
        <v>765</v>
      </c>
    </row>
    <row r="287" spans="1:29" x14ac:dyDescent="0.25">
      <c r="A287" s="9">
        <v>5</v>
      </c>
      <c r="B287" s="24">
        <v>5</v>
      </c>
      <c r="C287" s="2">
        <f t="shared" si="14"/>
        <v>1</v>
      </c>
      <c r="D287" s="8" t="s">
        <v>667</v>
      </c>
      <c r="E287" s="22">
        <f t="shared" si="15"/>
        <v>28</v>
      </c>
      <c r="F287" s="48"/>
      <c r="G287" s="48"/>
      <c r="H287" s="48"/>
      <c r="I287" s="48"/>
      <c r="AB287" s="8" t="s">
        <v>767</v>
      </c>
      <c r="AC287" s="8"/>
    </row>
    <row r="288" spans="1:29" x14ac:dyDescent="0.25">
      <c r="A288" s="9">
        <v>8</v>
      </c>
      <c r="B288" s="24">
        <v>7</v>
      </c>
      <c r="C288" s="2">
        <f t="shared" si="14"/>
        <v>0</v>
      </c>
      <c r="D288" s="8" t="s">
        <v>667</v>
      </c>
      <c r="E288" s="22">
        <f t="shared" si="15"/>
        <v>26</v>
      </c>
      <c r="F288" s="48"/>
      <c r="G288" s="48"/>
      <c r="H288" s="48"/>
      <c r="I288" s="48"/>
      <c r="AB288" s="8" t="s">
        <v>769</v>
      </c>
      <c r="AC288" s="8" t="s">
        <v>770</v>
      </c>
    </row>
    <row r="289" spans="1:29" x14ac:dyDescent="0.25">
      <c r="A289" s="9">
        <v>2</v>
      </c>
      <c r="B289" s="24">
        <v>5</v>
      </c>
      <c r="C289" s="2">
        <f t="shared" si="14"/>
        <v>0</v>
      </c>
      <c r="D289" s="8" t="s">
        <v>742</v>
      </c>
      <c r="E289" s="22">
        <f t="shared" si="15"/>
        <v>40</v>
      </c>
      <c r="F289" s="48"/>
      <c r="G289" s="48"/>
      <c r="H289" s="48"/>
      <c r="I289" s="48"/>
      <c r="AB289" s="8" t="s">
        <v>772</v>
      </c>
      <c r="AC289" s="8"/>
    </row>
    <row r="290" spans="1:29" x14ac:dyDescent="0.25">
      <c r="A290" s="9">
        <v>7</v>
      </c>
      <c r="B290" s="24">
        <v>7</v>
      </c>
      <c r="C290" s="2">
        <f t="shared" si="14"/>
        <v>1</v>
      </c>
      <c r="D290" s="8" t="s">
        <v>312</v>
      </c>
      <c r="E290" s="22">
        <f t="shared" si="15"/>
        <v>24</v>
      </c>
      <c r="F290" s="48"/>
      <c r="G290" s="48"/>
      <c r="H290" s="48"/>
      <c r="I290" s="48"/>
      <c r="AB290" s="8" t="s">
        <v>774</v>
      </c>
      <c r="AC290" s="8"/>
    </row>
    <row r="291" spans="1:29" x14ac:dyDescent="0.25">
      <c r="A291" s="9">
        <v>5</v>
      </c>
      <c r="B291" s="24">
        <v>5</v>
      </c>
      <c r="C291" s="2">
        <f t="shared" si="14"/>
        <v>1</v>
      </c>
      <c r="D291" s="8" t="s">
        <v>321</v>
      </c>
      <c r="E291" s="22">
        <f t="shared" si="15"/>
        <v>22</v>
      </c>
      <c r="F291" s="48"/>
      <c r="G291" s="48"/>
      <c r="H291" s="48"/>
      <c r="I291" s="48"/>
      <c r="AB291" s="8" t="s">
        <v>776</v>
      </c>
      <c r="AC291" s="8" t="s">
        <v>777</v>
      </c>
    </row>
    <row r="292" spans="1:29" x14ac:dyDescent="0.25">
      <c r="A292" s="9">
        <v>5</v>
      </c>
      <c r="B292" s="24">
        <v>5</v>
      </c>
      <c r="C292" s="2">
        <f t="shared" si="14"/>
        <v>1</v>
      </c>
      <c r="D292" s="8" t="s">
        <v>72</v>
      </c>
      <c r="E292" s="22">
        <f t="shared" si="15"/>
        <v>18</v>
      </c>
      <c r="F292" s="48"/>
      <c r="G292" s="48"/>
      <c r="H292" s="48"/>
      <c r="I292" s="48"/>
      <c r="AB292" s="8" t="s">
        <v>779</v>
      </c>
      <c r="AC292" s="8" t="s">
        <v>780</v>
      </c>
    </row>
    <row r="293" spans="1:29" x14ac:dyDescent="0.25">
      <c r="A293" s="9">
        <v>5</v>
      </c>
      <c r="B293" s="24">
        <v>5</v>
      </c>
      <c r="C293" s="2">
        <f t="shared" si="14"/>
        <v>1</v>
      </c>
      <c r="D293" s="8" t="s">
        <v>72</v>
      </c>
      <c r="E293" s="22">
        <f t="shared" si="15"/>
        <v>54</v>
      </c>
      <c r="F293" s="48"/>
      <c r="G293" s="48"/>
      <c r="H293" s="48"/>
      <c r="I293" s="48"/>
      <c r="AB293" s="8" t="s">
        <v>782</v>
      </c>
      <c r="AC293" s="8"/>
    </row>
    <row r="294" spans="1:29" x14ac:dyDescent="0.25">
      <c r="A294" s="9">
        <v>2</v>
      </c>
      <c r="B294" s="24">
        <v>5</v>
      </c>
      <c r="C294" s="2">
        <f t="shared" si="14"/>
        <v>0</v>
      </c>
      <c r="D294" s="8" t="s">
        <v>748</v>
      </c>
      <c r="E294" s="22">
        <f t="shared" si="15"/>
        <v>18</v>
      </c>
      <c r="F294" s="48"/>
      <c r="G294" s="48"/>
      <c r="H294" s="48"/>
      <c r="I294" s="48"/>
      <c r="AB294" s="8" t="s">
        <v>784</v>
      </c>
      <c r="AC294" s="8" t="s">
        <v>785</v>
      </c>
    </row>
    <row r="295" spans="1:29" x14ac:dyDescent="0.25">
      <c r="A295" s="9">
        <v>5</v>
      </c>
      <c r="B295" s="24">
        <v>5</v>
      </c>
      <c r="C295" s="2">
        <f t="shared" si="14"/>
        <v>1</v>
      </c>
      <c r="D295" s="8" t="s">
        <v>789</v>
      </c>
      <c r="E295" s="22">
        <f t="shared" si="15"/>
        <v>18</v>
      </c>
      <c r="F295" s="48"/>
      <c r="G295" s="48"/>
      <c r="H295" s="48"/>
      <c r="I295" s="48"/>
      <c r="AB295" s="8" t="s">
        <v>787</v>
      </c>
      <c r="AC295" s="8" t="s">
        <v>788</v>
      </c>
    </row>
    <row r="296" spans="1:29" x14ac:dyDescent="0.25">
      <c r="A296" s="9">
        <v>5</v>
      </c>
      <c r="B296" s="24">
        <v>5</v>
      </c>
      <c r="C296" s="2">
        <f t="shared" si="14"/>
        <v>1</v>
      </c>
      <c r="D296" s="8" t="s">
        <v>793</v>
      </c>
      <c r="E296" s="22">
        <f t="shared" si="15"/>
        <v>8</v>
      </c>
      <c r="F296" s="48"/>
      <c r="G296" s="48"/>
      <c r="H296" s="48"/>
      <c r="I296" s="48"/>
      <c r="AB296" s="8" t="s">
        <v>791</v>
      </c>
      <c r="AC296" s="8" t="s">
        <v>792</v>
      </c>
    </row>
    <row r="297" spans="1:29" x14ac:dyDescent="0.25">
      <c r="A297" s="9">
        <v>5</v>
      </c>
      <c r="B297" s="24">
        <v>5</v>
      </c>
      <c r="C297" s="2">
        <f t="shared" si="14"/>
        <v>1</v>
      </c>
      <c r="D297" s="8" t="s">
        <v>760</v>
      </c>
      <c r="E297" s="22">
        <f t="shared" si="15"/>
        <v>16</v>
      </c>
      <c r="F297" s="48"/>
      <c r="G297" s="48"/>
      <c r="H297" s="48"/>
      <c r="I297" s="48"/>
      <c r="AB297" s="8" t="s">
        <v>795</v>
      </c>
      <c r="AC297" s="8"/>
    </row>
    <row r="298" spans="1:29" x14ac:dyDescent="0.25">
      <c r="A298" s="9">
        <v>5</v>
      </c>
      <c r="B298" s="24">
        <v>6</v>
      </c>
      <c r="C298" s="2">
        <f t="shared" si="14"/>
        <v>0</v>
      </c>
      <c r="D298" s="8" t="s">
        <v>127</v>
      </c>
      <c r="E298" s="22">
        <f t="shared" si="15"/>
        <v>22</v>
      </c>
      <c r="F298" s="48"/>
      <c r="G298" s="48"/>
      <c r="H298" s="48"/>
      <c r="I298" s="48"/>
      <c r="AB298" s="8" t="s">
        <v>797</v>
      </c>
      <c r="AC298" s="8" t="s">
        <v>798</v>
      </c>
    </row>
    <row r="299" spans="1:29" x14ac:dyDescent="0.25">
      <c r="A299" s="9">
        <v>5</v>
      </c>
      <c r="B299" s="24">
        <v>5</v>
      </c>
      <c r="C299" s="2">
        <f t="shared" si="14"/>
        <v>1</v>
      </c>
      <c r="D299" s="8" t="s">
        <v>321</v>
      </c>
      <c r="E299" s="22">
        <f t="shared" si="15"/>
        <v>16</v>
      </c>
      <c r="F299" s="48"/>
      <c r="G299" s="48"/>
      <c r="H299" s="48"/>
      <c r="I299" s="48"/>
      <c r="AB299" s="8" t="s">
        <v>800</v>
      </c>
      <c r="AC299" s="8"/>
    </row>
    <row r="300" spans="1:29" x14ac:dyDescent="0.25">
      <c r="A300" s="9">
        <v>8</v>
      </c>
      <c r="B300" s="24">
        <v>2</v>
      </c>
      <c r="C300" s="2">
        <f t="shared" si="14"/>
        <v>0</v>
      </c>
      <c r="D300" s="8" t="s">
        <v>321</v>
      </c>
      <c r="E300" s="22">
        <f t="shared" si="15"/>
        <v>20</v>
      </c>
      <c r="F300" s="48"/>
      <c r="G300" s="48"/>
      <c r="H300" s="48"/>
      <c r="I300" s="48"/>
      <c r="AB300" s="8" t="s">
        <v>802</v>
      </c>
      <c r="AC300" s="8" t="s">
        <v>803</v>
      </c>
    </row>
    <row r="301" spans="1:29" x14ac:dyDescent="0.25">
      <c r="A301" s="9">
        <v>5</v>
      </c>
      <c r="B301" s="24">
        <v>5</v>
      </c>
      <c r="C301" s="2">
        <f t="shared" si="14"/>
        <v>1</v>
      </c>
      <c r="D301" s="8" t="s">
        <v>806</v>
      </c>
      <c r="E301" s="22">
        <f t="shared" si="15"/>
        <v>24</v>
      </c>
      <c r="F301" s="48"/>
      <c r="G301" s="48"/>
      <c r="H301" s="48"/>
      <c r="I301" s="48"/>
      <c r="AB301" s="8" t="s">
        <v>805</v>
      </c>
      <c r="AC301" s="8"/>
    </row>
    <row r="302" spans="1:29" x14ac:dyDescent="0.25">
      <c r="A302" s="9">
        <v>2</v>
      </c>
      <c r="B302" s="24">
        <v>5</v>
      </c>
      <c r="C302" s="2">
        <f t="shared" si="14"/>
        <v>0</v>
      </c>
      <c r="D302" s="8" t="s">
        <v>127</v>
      </c>
      <c r="E302" s="22">
        <f t="shared" si="15"/>
        <v>20</v>
      </c>
      <c r="F302" s="48"/>
      <c r="G302" s="48"/>
      <c r="H302" s="48"/>
      <c r="I302" s="48"/>
      <c r="AB302" s="8" t="s">
        <v>808</v>
      </c>
      <c r="AC302" s="8" t="s">
        <v>809</v>
      </c>
    </row>
    <row r="303" spans="1:29" x14ac:dyDescent="0.25">
      <c r="A303" s="9">
        <v>2</v>
      </c>
      <c r="B303" s="24">
        <v>5</v>
      </c>
      <c r="C303" s="2">
        <f t="shared" si="14"/>
        <v>0</v>
      </c>
      <c r="D303" s="8" t="s">
        <v>468</v>
      </c>
      <c r="E303" s="22">
        <f t="shared" si="15"/>
        <v>44</v>
      </c>
      <c r="F303" s="48"/>
      <c r="G303" s="48"/>
      <c r="H303" s="48"/>
      <c r="I303" s="48"/>
      <c r="AB303" s="8" t="s">
        <v>811</v>
      </c>
      <c r="AC303" s="8"/>
    </row>
    <row r="304" spans="1:29" x14ac:dyDescent="0.25">
      <c r="A304" s="9">
        <v>2</v>
      </c>
      <c r="B304" s="24">
        <v>5</v>
      </c>
      <c r="C304" s="2">
        <f t="shared" si="14"/>
        <v>0</v>
      </c>
      <c r="D304" s="8" t="s">
        <v>72</v>
      </c>
      <c r="E304" s="22">
        <f t="shared" si="15"/>
        <v>18</v>
      </c>
      <c r="F304" s="48"/>
      <c r="G304" s="48"/>
      <c r="H304" s="48"/>
      <c r="I304" s="48"/>
      <c r="AB304" s="8" t="s">
        <v>813</v>
      </c>
      <c r="AC304" s="8" t="s">
        <v>814</v>
      </c>
    </row>
    <row r="305" spans="1:29" x14ac:dyDescent="0.25">
      <c r="A305" s="9">
        <v>5</v>
      </c>
      <c r="B305" s="24">
        <v>5</v>
      </c>
      <c r="C305" s="2">
        <f t="shared" si="14"/>
        <v>1</v>
      </c>
      <c r="D305" s="8" t="s">
        <v>760</v>
      </c>
      <c r="E305" s="22">
        <f t="shared" si="15"/>
        <v>20</v>
      </c>
      <c r="F305" s="48"/>
      <c r="G305" s="48"/>
      <c r="H305" s="48"/>
      <c r="I305" s="48"/>
      <c r="AB305" s="8" t="s">
        <v>816</v>
      </c>
      <c r="AC305" s="8"/>
    </row>
    <row r="306" spans="1:29" x14ac:dyDescent="0.25">
      <c r="A306" s="9">
        <v>5</v>
      </c>
      <c r="B306" s="24">
        <v>6</v>
      </c>
      <c r="C306" s="2">
        <f t="shared" si="14"/>
        <v>0</v>
      </c>
      <c r="D306" s="8" t="s">
        <v>728</v>
      </c>
      <c r="E306" s="22">
        <f t="shared" si="15"/>
        <v>18</v>
      </c>
      <c r="F306" s="48"/>
      <c r="G306" s="48"/>
      <c r="H306" s="48"/>
      <c r="I306" s="48"/>
      <c r="AB306" s="8" t="s">
        <v>818</v>
      </c>
      <c r="AC306" s="8" t="s">
        <v>819</v>
      </c>
    </row>
    <row r="307" spans="1:29" x14ac:dyDescent="0.25">
      <c r="A307" s="9">
        <v>4</v>
      </c>
      <c r="B307" s="24">
        <v>7</v>
      </c>
      <c r="C307" s="2">
        <f t="shared" si="14"/>
        <v>0</v>
      </c>
      <c r="D307" s="8" t="s">
        <v>601</v>
      </c>
      <c r="E307" s="22">
        <f t="shared" si="15"/>
        <v>54</v>
      </c>
      <c r="F307" s="48"/>
      <c r="G307" s="48"/>
      <c r="H307" s="48"/>
      <c r="I307" s="48"/>
      <c r="AB307" s="8" t="s">
        <v>821</v>
      </c>
      <c r="AC307" s="8"/>
    </row>
    <row r="308" spans="1:29" x14ac:dyDescent="0.25">
      <c r="A308" s="9">
        <v>7</v>
      </c>
      <c r="B308" s="24">
        <v>2</v>
      </c>
      <c r="C308" s="2">
        <f t="shared" si="14"/>
        <v>0</v>
      </c>
      <c r="D308" s="8" t="s">
        <v>312</v>
      </c>
      <c r="E308" s="22">
        <f t="shared" si="15"/>
        <v>60</v>
      </c>
      <c r="F308" s="48"/>
      <c r="G308" s="48"/>
      <c r="H308" s="48"/>
      <c r="I308" s="48"/>
      <c r="AB308" s="8" t="s">
        <v>823</v>
      </c>
      <c r="AC308" s="8" t="s">
        <v>824</v>
      </c>
    </row>
    <row r="309" spans="1:29" x14ac:dyDescent="0.25">
      <c r="A309" s="9">
        <v>5</v>
      </c>
      <c r="B309" s="24">
        <v>2</v>
      </c>
      <c r="C309" s="2">
        <f t="shared" si="14"/>
        <v>0</v>
      </c>
      <c r="D309" s="8" t="s">
        <v>742</v>
      </c>
      <c r="E309" s="22">
        <f t="shared" si="15"/>
        <v>14</v>
      </c>
      <c r="F309" s="48"/>
      <c r="G309" s="48"/>
      <c r="H309" s="48"/>
      <c r="I309" s="48"/>
      <c r="AB309" s="8" t="s">
        <v>826</v>
      </c>
      <c r="AC309" s="8" t="s">
        <v>827</v>
      </c>
    </row>
    <row r="310" spans="1:29" x14ac:dyDescent="0.25">
      <c r="A310" s="9">
        <v>2</v>
      </c>
      <c r="B310" s="24">
        <v>6</v>
      </c>
      <c r="C310" s="2">
        <f t="shared" si="14"/>
        <v>0</v>
      </c>
      <c r="D310" s="8" t="s">
        <v>601</v>
      </c>
      <c r="E310" s="22">
        <f t="shared" si="15"/>
        <v>28</v>
      </c>
      <c r="F310" s="48"/>
      <c r="G310" s="48"/>
      <c r="H310" s="48"/>
      <c r="I310" s="48"/>
      <c r="AB310" s="8" t="s">
        <v>829</v>
      </c>
      <c r="AC310" s="8"/>
    </row>
    <row r="311" spans="1:29" x14ac:dyDescent="0.25">
      <c r="A311" s="9">
        <v>5</v>
      </c>
      <c r="B311" s="24">
        <v>5</v>
      </c>
      <c r="C311" s="2">
        <f t="shared" si="14"/>
        <v>1</v>
      </c>
      <c r="D311" s="8" t="s">
        <v>667</v>
      </c>
      <c r="E311" s="22">
        <f t="shared" si="15"/>
        <v>18</v>
      </c>
      <c r="F311" s="48"/>
      <c r="G311" s="48"/>
      <c r="H311" s="48"/>
      <c r="I311" s="48"/>
      <c r="AB311" s="8" t="s">
        <v>831</v>
      </c>
      <c r="AC311" s="8"/>
    </row>
    <row r="312" spans="1:29" x14ac:dyDescent="0.25">
      <c r="A312" s="9">
        <v>8</v>
      </c>
      <c r="B312" s="24">
        <v>8</v>
      </c>
      <c r="C312" s="2">
        <f t="shared" si="14"/>
        <v>1</v>
      </c>
      <c r="D312" s="8" t="s">
        <v>433</v>
      </c>
      <c r="E312" s="22">
        <f t="shared" si="15"/>
        <v>14</v>
      </c>
      <c r="F312" s="48"/>
      <c r="G312" s="48"/>
      <c r="H312" s="48"/>
      <c r="I312" s="48"/>
      <c r="AB312" s="8" t="s">
        <v>833</v>
      </c>
      <c r="AC312" s="8" t="s">
        <v>834</v>
      </c>
    </row>
    <row r="313" spans="1:29" x14ac:dyDescent="0.25">
      <c r="A313" s="9">
        <v>8</v>
      </c>
      <c r="B313" s="24">
        <v>6</v>
      </c>
      <c r="C313" s="2">
        <f t="shared" si="14"/>
        <v>0</v>
      </c>
      <c r="D313" s="8" t="s">
        <v>789</v>
      </c>
      <c r="E313" s="22">
        <f t="shared" si="15"/>
        <v>18</v>
      </c>
      <c r="F313" s="48"/>
      <c r="G313" s="48"/>
      <c r="H313" s="48"/>
      <c r="I313" s="48"/>
      <c r="AB313" s="8" t="s">
        <v>836</v>
      </c>
      <c r="AC313" s="8" t="s">
        <v>837</v>
      </c>
    </row>
    <row r="314" spans="1:29" x14ac:dyDescent="0.25">
      <c r="A314" s="9">
        <v>8</v>
      </c>
      <c r="B314" s="24">
        <v>8</v>
      </c>
      <c r="C314" s="2">
        <f t="shared" si="14"/>
        <v>1</v>
      </c>
      <c r="D314" s="8" t="s">
        <v>468</v>
      </c>
      <c r="E314" s="22">
        <f t="shared" si="15"/>
        <v>18</v>
      </c>
      <c r="F314" s="48"/>
      <c r="G314" s="48"/>
      <c r="H314" s="48"/>
      <c r="I314" s="48"/>
      <c r="AB314" s="8" t="s">
        <v>839</v>
      </c>
      <c r="AC314" s="8" t="s">
        <v>840</v>
      </c>
    </row>
    <row r="315" spans="1:29" x14ac:dyDescent="0.25">
      <c r="A315" s="9">
        <v>8</v>
      </c>
      <c r="B315" s="24">
        <v>6</v>
      </c>
      <c r="C315" s="2">
        <f t="shared" si="14"/>
        <v>0</v>
      </c>
      <c r="D315" s="8" t="s">
        <v>733</v>
      </c>
      <c r="E315" s="22">
        <f t="shared" si="15"/>
        <v>12</v>
      </c>
      <c r="F315" s="48"/>
      <c r="G315" s="48"/>
      <c r="H315" s="48"/>
      <c r="I315" s="48"/>
      <c r="AB315" s="8" t="s">
        <v>842</v>
      </c>
      <c r="AC315" s="8"/>
    </row>
    <row r="316" spans="1:29" x14ac:dyDescent="0.25">
      <c r="A316" s="9">
        <v>5</v>
      </c>
      <c r="B316" s="24">
        <v>2</v>
      </c>
      <c r="C316" s="2">
        <f t="shared" si="14"/>
        <v>0</v>
      </c>
      <c r="D316" s="8" t="s">
        <v>742</v>
      </c>
      <c r="E316" s="22">
        <f t="shared" si="15"/>
        <v>24</v>
      </c>
      <c r="F316" s="48"/>
      <c r="G316" s="48"/>
      <c r="H316" s="48"/>
      <c r="I316" s="48"/>
      <c r="AB316" s="8" t="s">
        <v>844</v>
      </c>
      <c r="AC316" s="8" t="s">
        <v>845</v>
      </c>
    </row>
    <row r="317" spans="1:29" x14ac:dyDescent="0.25">
      <c r="A317" s="9">
        <v>7</v>
      </c>
      <c r="B317" s="24">
        <v>5</v>
      </c>
      <c r="C317" s="2">
        <f t="shared" si="14"/>
        <v>0</v>
      </c>
      <c r="D317" s="8" t="s">
        <v>728</v>
      </c>
      <c r="E317" s="22">
        <f t="shared" si="15"/>
        <v>62</v>
      </c>
      <c r="F317" s="48"/>
      <c r="G317" s="48"/>
      <c r="H317" s="48"/>
      <c r="I317" s="48"/>
      <c r="AB317" s="8" t="s">
        <v>847</v>
      </c>
      <c r="AC317" s="8"/>
    </row>
    <row r="318" spans="1:29" x14ac:dyDescent="0.25">
      <c r="A318" s="9">
        <v>8</v>
      </c>
      <c r="B318" s="24">
        <v>2</v>
      </c>
      <c r="C318" s="2">
        <f t="shared" si="14"/>
        <v>0</v>
      </c>
      <c r="D318" s="8" t="s">
        <v>601</v>
      </c>
      <c r="E318" s="22">
        <f t="shared" si="15"/>
        <v>14</v>
      </c>
      <c r="F318" s="48"/>
      <c r="G318" s="48"/>
      <c r="H318" s="48"/>
      <c r="I318" s="48"/>
      <c r="AB318" s="8" t="s">
        <v>849</v>
      </c>
      <c r="AC318" s="8" t="s">
        <v>850</v>
      </c>
    </row>
    <row r="319" spans="1:29" x14ac:dyDescent="0.25">
      <c r="A319" s="9">
        <v>6</v>
      </c>
      <c r="B319" s="24">
        <v>5</v>
      </c>
      <c r="C319" s="2">
        <f t="shared" si="14"/>
        <v>0</v>
      </c>
      <c r="D319" s="8" t="s">
        <v>789</v>
      </c>
      <c r="E319" s="22">
        <f t="shared" si="15"/>
        <v>56</v>
      </c>
      <c r="F319" s="48"/>
      <c r="G319" s="48"/>
      <c r="H319" s="48"/>
      <c r="I319" s="48"/>
      <c r="AB319" s="8" t="s">
        <v>852</v>
      </c>
      <c r="AC319" s="8" t="s">
        <v>853</v>
      </c>
    </row>
    <row r="320" spans="1:29" x14ac:dyDescent="0.25">
      <c r="A320" s="9">
        <v>7</v>
      </c>
      <c r="B320" s="24">
        <v>5</v>
      </c>
      <c r="C320" s="2">
        <f t="shared" si="14"/>
        <v>0</v>
      </c>
      <c r="D320" s="8" t="s">
        <v>532</v>
      </c>
      <c r="E320" s="22">
        <f t="shared" si="15"/>
        <v>22</v>
      </c>
      <c r="F320" s="48"/>
      <c r="G320" s="48"/>
      <c r="H320" s="48"/>
      <c r="I320" s="48"/>
      <c r="AB320" s="8" t="s">
        <v>855</v>
      </c>
      <c r="AC320" s="8" t="s">
        <v>856</v>
      </c>
    </row>
    <row r="321" spans="1:29" x14ac:dyDescent="0.25">
      <c r="A321" s="9">
        <v>1</v>
      </c>
      <c r="B321" s="24">
        <v>5</v>
      </c>
      <c r="C321" s="2">
        <f t="shared" ref="C321:C384" si="16">IF(A321=B321,1,0)</f>
        <v>0</v>
      </c>
      <c r="D321" s="8" t="s">
        <v>619</v>
      </c>
      <c r="E321" s="22">
        <f t="shared" si="15"/>
        <v>20</v>
      </c>
      <c r="F321" s="48"/>
      <c r="G321" s="48"/>
      <c r="H321" s="48"/>
      <c r="I321" s="48"/>
      <c r="AB321" s="8" t="s">
        <v>858</v>
      </c>
      <c r="AC321" s="8" t="s">
        <v>859</v>
      </c>
    </row>
    <row r="322" spans="1:29" x14ac:dyDescent="0.25">
      <c r="A322" s="9">
        <v>2</v>
      </c>
      <c r="B322" s="24">
        <v>8</v>
      </c>
      <c r="C322" s="2">
        <f t="shared" si="16"/>
        <v>0</v>
      </c>
      <c r="D322" s="8" t="s">
        <v>748</v>
      </c>
      <c r="E322" s="22">
        <f t="shared" si="15"/>
        <v>14</v>
      </c>
      <c r="F322" s="48"/>
      <c r="G322" s="48"/>
      <c r="H322" s="48"/>
      <c r="I322" s="48"/>
      <c r="AB322" s="8" t="s">
        <v>861</v>
      </c>
      <c r="AC322" s="8" t="s">
        <v>862</v>
      </c>
    </row>
    <row r="323" spans="1:29" x14ac:dyDescent="0.25">
      <c r="A323" s="9">
        <v>2</v>
      </c>
      <c r="B323" s="24">
        <v>5</v>
      </c>
      <c r="C323" s="2">
        <f t="shared" si="16"/>
        <v>0</v>
      </c>
      <c r="D323" s="8" t="s">
        <v>619</v>
      </c>
      <c r="E323" s="22">
        <f t="shared" ref="E323:E386" si="17">LEN(TRIM(AB323))-LEN(SUBSTITUTE(TRIM(AB323)," ",""))+LEN(TRIM(AB323))-LEN(SUBSTITUTE(TRIM(AB323)," ",""))+2</f>
        <v>12</v>
      </c>
      <c r="F323" s="48"/>
      <c r="G323" s="48"/>
      <c r="H323" s="48"/>
      <c r="I323" s="48"/>
      <c r="AB323" s="8" t="s">
        <v>864</v>
      </c>
      <c r="AC323" s="8" t="s">
        <v>865</v>
      </c>
    </row>
    <row r="324" spans="1:29" x14ac:dyDescent="0.25">
      <c r="A324" s="9">
        <v>5</v>
      </c>
      <c r="B324" s="24">
        <v>5</v>
      </c>
      <c r="C324" s="2">
        <f t="shared" si="16"/>
        <v>1</v>
      </c>
      <c r="D324" s="8" t="s">
        <v>321</v>
      </c>
      <c r="E324" s="22">
        <f t="shared" si="17"/>
        <v>20</v>
      </c>
      <c r="F324" s="48"/>
      <c r="G324" s="48"/>
      <c r="H324" s="48"/>
      <c r="I324" s="48"/>
      <c r="AB324" s="8" t="s">
        <v>867</v>
      </c>
      <c r="AC324" s="8"/>
    </row>
    <row r="325" spans="1:29" x14ac:dyDescent="0.25">
      <c r="A325" s="9">
        <v>7</v>
      </c>
      <c r="B325" s="24">
        <v>7</v>
      </c>
      <c r="C325" s="2">
        <f t="shared" si="16"/>
        <v>1</v>
      </c>
      <c r="D325" s="8" t="s">
        <v>312</v>
      </c>
      <c r="E325" s="22">
        <f t="shared" si="17"/>
        <v>20</v>
      </c>
      <c r="F325" s="48"/>
      <c r="G325" s="48"/>
      <c r="H325" s="48"/>
      <c r="I325" s="48"/>
      <c r="AB325" s="8" t="s">
        <v>869</v>
      </c>
      <c r="AC325" s="8" t="s">
        <v>870</v>
      </c>
    </row>
    <row r="326" spans="1:29" x14ac:dyDescent="0.25">
      <c r="A326" s="9">
        <v>7</v>
      </c>
      <c r="B326" s="24">
        <v>7</v>
      </c>
      <c r="C326" s="2">
        <f t="shared" si="16"/>
        <v>1</v>
      </c>
      <c r="D326" s="8" t="s">
        <v>874</v>
      </c>
      <c r="E326" s="22">
        <f t="shared" si="17"/>
        <v>8</v>
      </c>
      <c r="F326" s="48"/>
      <c r="G326" s="48"/>
      <c r="H326" s="48"/>
      <c r="I326" s="48"/>
      <c r="AB326" s="8" t="s">
        <v>872</v>
      </c>
      <c r="AC326" s="8" t="s">
        <v>873</v>
      </c>
    </row>
    <row r="327" spans="1:29" x14ac:dyDescent="0.25">
      <c r="A327" s="9">
        <v>7</v>
      </c>
      <c r="B327" s="24">
        <v>7</v>
      </c>
      <c r="C327" s="2">
        <f t="shared" si="16"/>
        <v>1</v>
      </c>
      <c r="D327" s="8" t="s">
        <v>312</v>
      </c>
      <c r="E327" s="22">
        <f t="shared" si="17"/>
        <v>12</v>
      </c>
      <c r="F327" s="48"/>
      <c r="G327" s="48"/>
      <c r="H327" s="48"/>
      <c r="I327" s="48"/>
      <c r="AB327" s="8" t="s">
        <v>876</v>
      </c>
      <c r="AC327" s="8" t="s">
        <v>877</v>
      </c>
    </row>
    <row r="328" spans="1:29" x14ac:dyDescent="0.25">
      <c r="A328" s="9">
        <v>5</v>
      </c>
      <c r="B328" s="24">
        <v>7</v>
      </c>
      <c r="C328" s="2">
        <f t="shared" si="16"/>
        <v>0</v>
      </c>
      <c r="D328" s="8" t="s">
        <v>312</v>
      </c>
      <c r="E328" s="22">
        <f t="shared" si="17"/>
        <v>24</v>
      </c>
      <c r="F328" s="48"/>
      <c r="G328" s="48"/>
      <c r="H328" s="48"/>
      <c r="I328" s="48"/>
      <c r="AB328" s="8" t="s">
        <v>879</v>
      </c>
      <c r="AC328" s="8" t="s">
        <v>880</v>
      </c>
    </row>
    <row r="329" spans="1:29" x14ac:dyDescent="0.25">
      <c r="A329" s="9">
        <v>7</v>
      </c>
      <c r="B329" s="24">
        <v>5</v>
      </c>
      <c r="C329" s="2">
        <f t="shared" si="16"/>
        <v>0</v>
      </c>
      <c r="D329" s="8" t="s">
        <v>127</v>
      </c>
      <c r="E329" s="22">
        <f t="shared" si="17"/>
        <v>60</v>
      </c>
      <c r="F329" s="48"/>
      <c r="G329" s="48"/>
      <c r="H329" s="48"/>
      <c r="I329" s="48"/>
      <c r="AB329" s="8" t="s">
        <v>882</v>
      </c>
      <c r="AC329" s="8"/>
    </row>
    <row r="330" spans="1:29" x14ac:dyDescent="0.25">
      <c r="A330" s="9">
        <v>5</v>
      </c>
      <c r="B330" s="24">
        <v>5</v>
      </c>
      <c r="C330" s="2">
        <f t="shared" si="16"/>
        <v>1</v>
      </c>
      <c r="D330" s="8" t="s">
        <v>20</v>
      </c>
      <c r="E330" s="22">
        <f t="shared" si="17"/>
        <v>10</v>
      </c>
      <c r="F330" s="48"/>
      <c r="G330" s="48"/>
      <c r="H330" s="48"/>
      <c r="I330" s="48"/>
      <c r="AB330" s="8" t="s">
        <v>884</v>
      </c>
      <c r="AC330" s="8"/>
    </row>
    <row r="331" spans="1:29" x14ac:dyDescent="0.25">
      <c r="A331" s="9">
        <v>5</v>
      </c>
      <c r="B331" s="24">
        <v>6</v>
      </c>
      <c r="C331" s="2">
        <f t="shared" si="16"/>
        <v>0</v>
      </c>
      <c r="D331" s="8" t="s">
        <v>793</v>
      </c>
      <c r="E331" s="22">
        <f t="shared" si="17"/>
        <v>26</v>
      </c>
      <c r="F331" s="48"/>
      <c r="G331" s="48"/>
      <c r="H331" s="48"/>
      <c r="I331" s="48"/>
      <c r="AB331" s="8" t="s">
        <v>886</v>
      </c>
      <c r="AC331" s="8" t="s">
        <v>887</v>
      </c>
    </row>
    <row r="332" spans="1:29" x14ac:dyDescent="0.25">
      <c r="A332" s="9">
        <v>2</v>
      </c>
      <c r="B332" s="24">
        <v>5</v>
      </c>
      <c r="C332" s="2">
        <f t="shared" si="16"/>
        <v>0</v>
      </c>
      <c r="D332" s="8" t="s">
        <v>728</v>
      </c>
      <c r="E332" s="22">
        <f t="shared" si="17"/>
        <v>26</v>
      </c>
      <c r="F332" s="48"/>
      <c r="G332" s="48"/>
      <c r="H332" s="48"/>
      <c r="I332" s="48"/>
      <c r="AB332" s="8" t="s">
        <v>889</v>
      </c>
      <c r="AC332" s="8" t="s">
        <v>890</v>
      </c>
    </row>
    <row r="333" spans="1:29" x14ac:dyDescent="0.25">
      <c r="A333" s="9">
        <v>5</v>
      </c>
      <c r="B333" s="24">
        <v>2</v>
      </c>
      <c r="C333" s="2">
        <f t="shared" si="16"/>
        <v>0</v>
      </c>
      <c r="D333" s="8" t="s">
        <v>619</v>
      </c>
      <c r="E333" s="22">
        <f t="shared" si="17"/>
        <v>28</v>
      </c>
      <c r="F333" s="48"/>
      <c r="G333" s="48"/>
      <c r="H333" s="48"/>
      <c r="I333" s="48"/>
      <c r="AB333" s="8" t="s">
        <v>892</v>
      </c>
      <c r="AC333" s="8" t="s">
        <v>893</v>
      </c>
    </row>
    <row r="334" spans="1:29" x14ac:dyDescent="0.25">
      <c r="A334" s="9">
        <v>2</v>
      </c>
      <c r="B334" s="24">
        <v>7</v>
      </c>
      <c r="C334" s="2">
        <f t="shared" si="16"/>
        <v>0</v>
      </c>
      <c r="D334" s="8" t="s">
        <v>760</v>
      </c>
      <c r="E334" s="22">
        <f t="shared" si="17"/>
        <v>20</v>
      </c>
      <c r="F334" s="48"/>
      <c r="G334" s="48"/>
      <c r="H334" s="48"/>
      <c r="I334" s="48"/>
      <c r="AB334" s="8" t="s">
        <v>895</v>
      </c>
      <c r="AC334" s="8" t="s">
        <v>896</v>
      </c>
    </row>
    <row r="335" spans="1:29" x14ac:dyDescent="0.25">
      <c r="A335" s="9">
        <v>7</v>
      </c>
      <c r="B335" s="24">
        <v>7</v>
      </c>
      <c r="C335" s="2">
        <f t="shared" si="16"/>
        <v>1</v>
      </c>
      <c r="D335" s="8" t="s">
        <v>728</v>
      </c>
      <c r="E335" s="22">
        <f t="shared" si="17"/>
        <v>42</v>
      </c>
      <c r="F335" s="48"/>
      <c r="G335" s="48"/>
      <c r="H335" s="48"/>
      <c r="I335" s="48"/>
      <c r="AB335" s="8" t="s">
        <v>898</v>
      </c>
      <c r="AC335" s="8"/>
    </row>
    <row r="336" spans="1:29" x14ac:dyDescent="0.25">
      <c r="A336" s="9">
        <v>5</v>
      </c>
      <c r="B336" s="24">
        <v>7</v>
      </c>
      <c r="C336" s="2">
        <f t="shared" si="16"/>
        <v>0</v>
      </c>
      <c r="D336" s="8" t="s">
        <v>742</v>
      </c>
      <c r="E336" s="22">
        <f t="shared" si="17"/>
        <v>22</v>
      </c>
      <c r="F336" s="48"/>
      <c r="G336" s="48"/>
      <c r="H336" s="48"/>
      <c r="I336" s="48"/>
      <c r="AB336" s="8" t="s">
        <v>900</v>
      </c>
      <c r="AC336" s="8" t="s">
        <v>901</v>
      </c>
    </row>
    <row r="337" spans="1:29" x14ac:dyDescent="0.25">
      <c r="A337" s="9">
        <v>5</v>
      </c>
      <c r="B337" s="24">
        <v>7</v>
      </c>
      <c r="C337" s="2">
        <f t="shared" si="16"/>
        <v>0</v>
      </c>
      <c r="D337" s="8" t="s">
        <v>742</v>
      </c>
      <c r="E337" s="22">
        <f t="shared" si="17"/>
        <v>18</v>
      </c>
      <c r="F337" s="48"/>
      <c r="G337" s="48"/>
      <c r="H337" s="48"/>
      <c r="I337" s="48"/>
      <c r="AB337" s="8" t="s">
        <v>903</v>
      </c>
      <c r="AC337" s="8" t="s">
        <v>904</v>
      </c>
    </row>
    <row r="338" spans="1:29" x14ac:dyDescent="0.25">
      <c r="A338" s="9">
        <v>5</v>
      </c>
      <c r="B338" s="24">
        <v>8</v>
      </c>
      <c r="C338" s="2">
        <f t="shared" si="16"/>
        <v>0</v>
      </c>
      <c r="D338" s="8" t="s">
        <v>532</v>
      </c>
      <c r="E338" s="22">
        <f t="shared" si="17"/>
        <v>28</v>
      </c>
      <c r="F338" s="48"/>
      <c r="G338" s="48"/>
      <c r="H338" s="48"/>
      <c r="I338" s="48"/>
      <c r="AB338" s="8" t="s">
        <v>906</v>
      </c>
      <c r="AC338" s="8" t="s">
        <v>907</v>
      </c>
    </row>
    <row r="339" spans="1:29" x14ac:dyDescent="0.25">
      <c r="A339" s="9">
        <v>2</v>
      </c>
      <c r="B339" s="24">
        <v>5</v>
      </c>
      <c r="C339" s="2">
        <f t="shared" si="16"/>
        <v>0</v>
      </c>
      <c r="D339" s="8" t="s">
        <v>312</v>
      </c>
      <c r="E339" s="22">
        <f t="shared" si="17"/>
        <v>18</v>
      </c>
      <c r="F339" s="48"/>
      <c r="G339" s="48"/>
      <c r="H339" s="48"/>
      <c r="I339" s="48"/>
      <c r="AB339" s="8" t="s">
        <v>909</v>
      </c>
      <c r="AC339" s="8"/>
    </row>
    <row r="340" spans="1:29" x14ac:dyDescent="0.25">
      <c r="A340" s="9">
        <v>5</v>
      </c>
      <c r="B340" s="24">
        <v>5</v>
      </c>
      <c r="C340" s="2">
        <f t="shared" si="16"/>
        <v>1</v>
      </c>
      <c r="D340" s="8" t="s">
        <v>760</v>
      </c>
      <c r="E340" s="22">
        <f t="shared" si="17"/>
        <v>24</v>
      </c>
      <c r="F340" s="48"/>
      <c r="G340" s="48"/>
      <c r="H340" s="48"/>
      <c r="I340" s="48"/>
      <c r="AB340" s="8" t="s">
        <v>911</v>
      </c>
      <c r="AC340" s="8"/>
    </row>
    <row r="341" spans="1:29" x14ac:dyDescent="0.25">
      <c r="A341" s="9">
        <v>7</v>
      </c>
      <c r="B341" s="24">
        <v>2</v>
      </c>
      <c r="C341" s="2">
        <f t="shared" si="16"/>
        <v>0</v>
      </c>
      <c r="D341" s="8" t="s">
        <v>619</v>
      </c>
      <c r="E341" s="22">
        <f t="shared" si="17"/>
        <v>18</v>
      </c>
      <c r="F341" s="48"/>
      <c r="G341" s="48"/>
      <c r="H341" s="48"/>
      <c r="I341" s="48"/>
      <c r="AB341" s="8" t="s">
        <v>913</v>
      </c>
      <c r="AC341" s="8"/>
    </row>
    <row r="342" spans="1:29" x14ac:dyDescent="0.25">
      <c r="A342" s="9">
        <v>5</v>
      </c>
      <c r="B342" s="24">
        <v>2</v>
      </c>
      <c r="C342" s="2">
        <f t="shared" si="16"/>
        <v>0</v>
      </c>
      <c r="D342" s="8" t="s">
        <v>806</v>
      </c>
      <c r="E342" s="22">
        <f t="shared" si="17"/>
        <v>14</v>
      </c>
      <c r="F342" s="48"/>
      <c r="G342" s="48"/>
      <c r="H342" s="48"/>
      <c r="I342" s="48"/>
      <c r="AB342" s="8" t="s">
        <v>915</v>
      </c>
      <c r="AC342" s="8" t="s">
        <v>916</v>
      </c>
    </row>
    <row r="343" spans="1:29" x14ac:dyDescent="0.25">
      <c r="A343" s="9">
        <v>5</v>
      </c>
      <c r="B343" s="24">
        <v>5</v>
      </c>
      <c r="C343" s="2">
        <f t="shared" si="16"/>
        <v>1</v>
      </c>
      <c r="D343" s="8" t="s">
        <v>793</v>
      </c>
      <c r="E343" s="22">
        <f t="shared" si="17"/>
        <v>14</v>
      </c>
      <c r="F343" s="48"/>
      <c r="G343" s="48"/>
      <c r="H343" s="48"/>
      <c r="I343" s="48"/>
      <c r="AB343" s="8" t="s">
        <v>918</v>
      </c>
      <c r="AC343" s="8"/>
    </row>
    <row r="344" spans="1:29" x14ac:dyDescent="0.25">
      <c r="A344" s="9">
        <v>5</v>
      </c>
      <c r="B344" s="24">
        <v>2</v>
      </c>
      <c r="C344" s="2">
        <f t="shared" si="16"/>
        <v>0</v>
      </c>
      <c r="D344" s="8" t="s">
        <v>468</v>
      </c>
      <c r="E344" s="22">
        <f t="shared" si="17"/>
        <v>24</v>
      </c>
      <c r="F344" s="48"/>
      <c r="G344" s="48"/>
      <c r="H344" s="48"/>
      <c r="I344" s="48"/>
      <c r="AB344" s="8" t="s">
        <v>920</v>
      </c>
      <c r="AC344" s="8" t="s">
        <v>921</v>
      </c>
    </row>
    <row r="345" spans="1:29" x14ac:dyDescent="0.25">
      <c r="A345" s="9">
        <v>5</v>
      </c>
      <c r="B345" s="24">
        <v>7</v>
      </c>
      <c r="C345" s="2">
        <f t="shared" si="16"/>
        <v>0</v>
      </c>
      <c r="D345" s="8" t="s">
        <v>601</v>
      </c>
      <c r="E345" s="22">
        <f t="shared" si="17"/>
        <v>36</v>
      </c>
      <c r="F345" s="48"/>
      <c r="G345" s="48"/>
      <c r="H345" s="48"/>
      <c r="I345" s="48"/>
      <c r="AB345" s="8" t="s">
        <v>923</v>
      </c>
      <c r="AC345" s="8" t="s">
        <v>924</v>
      </c>
    </row>
    <row r="346" spans="1:29" x14ac:dyDescent="0.25">
      <c r="A346" s="9">
        <v>5</v>
      </c>
      <c r="B346" s="24">
        <v>7</v>
      </c>
      <c r="C346" s="2">
        <f t="shared" si="16"/>
        <v>0</v>
      </c>
      <c r="D346" s="8" t="s">
        <v>20</v>
      </c>
      <c r="E346" s="22">
        <f t="shared" si="17"/>
        <v>14</v>
      </c>
      <c r="F346" s="48"/>
      <c r="G346" s="48"/>
      <c r="H346" s="48"/>
      <c r="I346" s="48"/>
      <c r="AB346" s="8" t="s">
        <v>926</v>
      </c>
      <c r="AC346" s="8" t="s">
        <v>927</v>
      </c>
    </row>
    <row r="347" spans="1:29" x14ac:dyDescent="0.25">
      <c r="A347" s="9">
        <v>5</v>
      </c>
      <c r="B347" s="24">
        <v>5</v>
      </c>
      <c r="C347" s="2">
        <f t="shared" si="16"/>
        <v>1</v>
      </c>
      <c r="D347" s="8" t="s">
        <v>748</v>
      </c>
      <c r="E347" s="22">
        <f t="shared" si="17"/>
        <v>16</v>
      </c>
      <c r="F347" s="48"/>
      <c r="G347" s="48"/>
      <c r="H347" s="48"/>
      <c r="I347" s="48"/>
      <c r="AB347" s="8" t="s">
        <v>929</v>
      </c>
      <c r="AC347" s="8"/>
    </row>
    <row r="348" spans="1:29" x14ac:dyDescent="0.25">
      <c r="A348" s="9">
        <v>1</v>
      </c>
      <c r="B348" s="24">
        <v>1</v>
      </c>
      <c r="C348" s="2">
        <f t="shared" si="16"/>
        <v>1</v>
      </c>
      <c r="D348" s="8" t="s">
        <v>619</v>
      </c>
      <c r="E348" s="22">
        <f t="shared" si="17"/>
        <v>32</v>
      </c>
      <c r="F348" s="48"/>
      <c r="G348" s="48"/>
      <c r="H348" s="48"/>
      <c r="I348" s="48"/>
      <c r="AB348" s="8" t="s">
        <v>931</v>
      </c>
      <c r="AC348" s="8" t="s">
        <v>932</v>
      </c>
    </row>
    <row r="349" spans="1:29" x14ac:dyDescent="0.25">
      <c r="A349" s="9">
        <v>7</v>
      </c>
      <c r="B349" s="24">
        <v>7</v>
      </c>
      <c r="C349" s="2">
        <f t="shared" si="16"/>
        <v>1</v>
      </c>
      <c r="D349" s="8" t="s">
        <v>733</v>
      </c>
      <c r="E349" s="22">
        <f t="shared" si="17"/>
        <v>10</v>
      </c>
      <c r="F349" s="48"/>
      <c r="G349" s="48"/>
      <c r="H349" s="48"/>
      <c r="I349" s="48"/>
      <c r="AB349" s="8" t="s">
        <v>934</v>
      </c>
      <c r="AC349" s="8" t="s">
        <v>935</v>
      </c>
    </row>
    <row r="350" spans="1:29" x14ac:dyDescent="0.25">
      <c r="A350" s="9">
        <v>7</v>
      </c>
      <c r="B350" s="24">
        <v>7</v>
      </c>
      <c r="C350" s="2">
        <f t="shared" si="16"/>
        <v>1</v>
      </c>
      <c r="D350" s="8" t="s">
        <v>793</v>
      </c>
      <c r="E350" s="22">
        <f t="shared" si="17"/>
        <v>10</v>
      </c>
      <c r="F350" s="48"/>
      <c r="G350" s="48"/>
      <c r="H350" s="48"/>
      <c r="I350" s="48"/>
      <c r="AB350" s="8" t="s">
        <v>937</v>
      </c>
      <c r="AC350" s="8" t="s">
        <v>938</v>
      </c>
    </row>
    <row r="351" spans="1:29" x14ac:dyDescent="0.25">
      <c r="A351" s="9">
        <v>7</v>
      </c>
      <c r="B351" s="24">
        <v>5</v>
      </c>
      <c r="C351" s="2">
        <f t="shared" si="16"/>
        <v>0</v>
      </c>
      <c r="D351" s="8" t="s">
        <v>742</v>
      </c>
      <c r="E351" s="22">
        <f t="shared" si="17"/>
        <v>22</v>
      </c>
      <c r="F351" s="48"/>
      <c r="G351" s="48"/>
      <c r="H351" s="48"/>
      <c r="I351" s="48"/>
      <c r="AB351" s="8" t="s">
        <v>940</v>
      </c>
      <c r="AC351" s="8" t="s">
        <v>941</v>
      </c>
    </row>
    <row r="352" spans="1:29" x14ac:dyDescent="0.25">
      <c r="A352" s="9">
        <v>1</v>
      </c>
      <c r="B352" s="24">
        <v>6</v>
      </c>
      <c r="C352" s="2">
        <f t="shared" si="16"/>
        <v>0</v>
      </c>
      <c r="D352" s="8" t="s">
        <v>748</v>
      </c>
      <c r="E352" s="22">
        <f t="shared" si="17"/>
        <v>24</v>
      </c>
      <c r="F352" s="48"/>
      <c r="G352" s="48"/>
      <c r="H352" s="48"/>
      <c r="I352" s="48"/>
      <c r="AB352" s="8" t="s">
        <v>943</v>
      </c>
      <c r="AC352" s="8" t="s">
        <v>944</v>
      </c>
    </row>
    <row r="353" spans="1:29" x14ac:dyDescent="0.25">
      <c r="A353" s="9">
        <v>7</v>
      </c>
      <c r="B353" s="24">
        <v>7</v>
      </c>
      <c r="C353" s="2">
        <f t="shared" si="16"/>
        <v>1</v>
      </c>
      <c r="D353" s="8" t="s">
        <v>532</v>
      </c>
      <c r="E353" s="22">
        <f t="shared" si="17"/>
        <v>16</v>
      </c>
      <c r="F353" s="48"/>
      <c r="G353" s="48"/>
      <c r="H353" s="48"/>
      <c r="I353" s="48"/>
      <c r="AB353" s="8" t="s">
        <v>946</v>
      </c>
      <c r="AC353" s="8" t="s">
        <v>947</v>
      </c>
    </row>
    <row r="354" spans="1:29" x14ac:dyDescent="0.25">
      <c r="A354" s="9">
        <v>5</v>
      </c>
      <c r="B354" s="24">
        <v>7</v>
      </c>
      <c r="C354" s="2">
        <f t="shared" si="16"/>
        <v>0</v>
      </c>
      <c r="D354" s="8" t="s">
        <v>874</v>
      </c>
      <c r="E354" s="22">
        <f t="shared" si="17"/>
        <v>44</v>
      </c>
      <c r="F354" s="48"/>
      <c r="G354" s="48"/>
      <c r="H354" s="48"/>
      <c r="I354" s="48"/>
      <c r="AB354" s="8" t="s">
        <v>949</v>
      </c>
      <c r="AC354" s="8" t="s">
        <v>950</v>
      </c>
    </row>
    <row r="355" spans="1:29" x14ac:dyDescent="0.25">
      <c r="A355" s="9">
        <v>5</v>
      </c>
      <c r="B355" s="24">
        <v>2</v>
      </c>
      <c r="C355" s="2">
        <f t="shared" si="16"/>
        <v>0</v>
      </c>
      <c r="D355" s="8" t="s">
        <v>312</v>
      </c>
      <c r="E355" s="22">
        <f t="shared" si="17"/>
        <v>14</v>
      </c>
      <c r="F355" s="48"/>
      <c r="G355" s="48"/>
      <c r="H355" s="48"/>
      <c r="I355" s="48"/>
      <c r="AB355" s="8" t="s">
        <v>952</v>
      </c>
      <c r="AC355" s="8"/>
    </row>
    <row r="356" spans="1:29" x14ac:dyDescent="0.25">
      <c r="A356" s="9">
        <v>5</v>
      </c>
      <c r="B356" s="24">
        <v>5</v>
      </c>
      <c r="C356" s="2">
        <f t="shared" si="16"/>
        <v>1</v>
      </c>
      <c r="D356" s="8" t="s">
        <v>956</v>
      </c>
      <c r="E356" s="22">
        <f t="shared" si="17"/>
        <v>30</v>
      </c>
      <c r="F356" s="48"/>
      <c r="G356" s="48"/>
      <c r="H356" s="48"/>
      <c r="I356" s="48"/>
      <c r="AB356" s="8" t="s">
        <v>954</v>
      </c>
      <c r="AC356" s="8" t="s">
        <v>955</v>
      </c>
    </row>
    <row r="357" spans="1:29" x14ac:dyDescent="0.25">
      <c r="A357" s="9">
        <v>5</v>
      </c>
      <c r="B357" s="24">
        <v>2</v>
      </c>
      <c r="C357" s="2">
        <f t="shared" si="16"/>
        <v>0</v>
      </c>
      <c r="D357" s="8" t="s">
        <v>127</v>
      </c>
      <c r="E357" s="22">
        <f t="shared" si="17"/>
        <v>20</v>
      </c>
      <c r="F357" s="48"/>
      <c r="G357" s="48"/>
      <c r="H357" s="48"/>
      <c r="I357" s="48"/>
      <c r="AB357" s="8" t="s">
        <v>958</v>
      </c>
      <c r="AC357" s="8" t="s">
        <v>959</v>
      </c>
    </row>
    <row r="358" spans="1:29" x14ac:dyDescent="0.25">
      <c r="A358" s="9">
        <v>5</v>
      </c>
      <c r="B358" s="24">
        <v>7</v>
      </c>
      <c r="C358" s="2">
        <f t="shared" si="16"/>
        <v>0</v>
      </c>
      <c r="D358" s="8" t="s">
        <v>748</v>
      </c>
      <c r="E358" s="22">
        <f t="shared" si="17"/>
        <v>22</v>
      </c>
      <c r="F358" s="48"/>
      <c r="G358" s="48"/>
      <c r="H358" s="48"/>
      <c r="I358" s="48"/>
      <c r="AB358" s="8" t="s">
        <v>961</v>
      </c>
      <c r="AC358" s="8" t="s">
        <v>962</v>
      </c>
    </row>
    <row r="359" spans="1:29" x14ac:dyDescent="0.25">
      <c r="A359" s="9">
        <v>5</v>
      </c>
      <c r="B359" s="24">
        <v>2</v>
      </c>
      <c r="C359" s="2">
        <f t="shared" si="16"/>
        <v>0</v>
      </c>
      <c r="D359" s="8" t="s">
        <v>966</v>
      </c>
      <c r="E359" s="22">
        <f t="shared" si="17"/>
        <v>34</v>
      </c>
      <c r="F359" s="48"/>
      <c r="G359" s="48"/>
      <c r="H359" s="48"/>
      <c r="I359" s="48"/>
      <c r="AB359" s="8" t="s">
        <v>964</v>
      </c>
      <c r="AC359" s="8" t="s">
        <v>965</v>
      </c>
    </row>
    <row r="360" spans="1:29" x14ac:dyDescent="0.25">
      <c r="A360" s="9">
        <v>5</v>
      </c>
      <c r="B360" s="24">
        <v>7</v>
      </c>
      <c r="C360" s="2">
        <f t="shared" si="16"/>
        <v>0</v>
      </c>
      <c r="D360" s="8" t="s">
        <v>321</v>
      </c>
      <c r="E360" s="22">
        <f t="shared" si="17"/>
        <v>14</v>
      </c>
      <c r="F360" s="48"/>
      <c r="G360" s="48"/>
      <c r="H360" s="48"/>
      <c r="I360" s="48"/>
      <c r="AB360" s="8" t="s">
        <v>968</v>
      </c>
      <c r="AC360" s="8" t="s">
        <v>969</v>
      </c>
    </row>
    <row r="361" spans="1:29" x14ac:dyDescent="0.25">
      <c r="A361" s="9">
        <v>5</v>
      </c>
      <c r="B361" s="24">
        <v>6</v>
      </c>
      <c r="C361" s="2">
        <f t="shared" si="16"/>
        <v>0</v>
      </c>
      <c r="D361" s="8" t="s">
        <v>806</v>
      </c>
      <c r="E361" s="22">
        <f t="shared" si="17"/>
        <v>38</v>
      </c>
      <c r="F361" s="48"/>
      <c r="G361" s="48"/>
      <c r="H361" s="48"/>
      <c r="I361" s="48"/>
      <c r="AB361" s="8" t="s">
        <v>971</v>
      </c>
      <c r="AC361" s="8" t="s">
        <v>972</v>
      </c>
    </row>
    <row r="362" spans="1:29" x14ac:dyDescent="0.25">
      <c r="A362" s="9">
        <v>7</v>
      </c>
      <c r="B362" s="24">
        <v>5</v>
      </c>
      <c r="C362" s="2">
        <f t="shared" si="16"/>
        <v>0</v>
      </c>
      <c r="D362" s="8" t="s">
        <v>874</v>
      </c>
      <c r="E362" s="22">
        <f t="shared" si="17"/>
        <v>38</v>
      </c>
      <c r="F362" s="48"/>
      <c r="G362" s="48"/>
      <c r="H362" s="48"/>
      <c r="I362" s="48"/>
      <c r="AB362" s="8" t="s">
        <v>974</v>
      </c>
      <c r="AC362" s="8"/>
    </row>
    <row r="363" spans="1:29" x14ac:dyDescent="0.25">
      <c r="A363" s="9">
        <v>8</v>
      </c>
      <c r="B363" s="24">
        <v>6</v>
      </c>
      <c r="C363" s="2">
        <f t="shared" si="16"/>
        <v>0</v>
      </c>
      <c r="D363" s="8" t="s">
        <v>127</v>
      </c>
      <c r="E363" s="22">
        <f t="shared" si="17"/>
        <v>32</v>
      </c>
      <c r="F363" s="48"/>
      <c r="G363" s="48"/>
      <c r="H363" s="48"/>
      <c r="I363" s="48"/>
      <c r="AB363" s="8" t="s">
        <v>976</v>
      </c>
      <c r="AC363" s="8" t="s">
        <v>977</v>
      </c>
    </row>
    <row r="364" spans="1:29" x14ac:dyDescent="0.25">
      <c r="A364" s="9">
        <v>5</v>
      </c>
      <c r="B364" s="24">
        <v>5</v>
      </c>
      <c r="C364" s="2">
        <f t="shared" si="16"/>
        <v>1</v>
      </c>
      <c r="D364" s="8" t="s">
        <v>267</v>
      </c>
      <c r="E364" s="22">
        <f t="shared" si="17"/>
        <v>26</v>
      </c>
      <c r="F364" s="48"/>
      <c r="G364" s="48"/>
      <c r="H364" s="48"/>
      <c r="I364" s="48"/>
      <c r="AB364" s="8" t="s">
        <v>979</v>
      </c>
      <c r="AC364" s="8"/>
    </row>
    <row r="365" spans="1:29" x14ac:dyDescent="0.25">
      <c r="A365" s="9">
        <v>7</v>
      </c>
      <c r="B365" s="24">
        <v>5</v>
      </c>
      <c r="C365" s="2">
        <f t="shared" si="16"/>
        <v>0</v>
      </c>
      <c r="D365" s="8" t="s">
        <v>793</v>
      </c>
      <c r="E365" s="22">
        <f t="shared" si="17"/>
        <v>26</v>
      </c>
      <c r="F365" s="48"/>
      <c r="G365" s="48"/>
      <c r="H365" s="48"/>
      <c r="I365" s="48"/>
      <c r="AB365" s="8" t="s">
        <v>981</v>
      </c>
      <c r="AC365" s="8" t="s">
        <v>982</v>
      </c>
    </row>
    <row r="366" spans="1:29" x14ac:dyDescent="0.25">
      <c r="A366" s="9">
        <v>5</v>
      </c>
      <c r="B366" s="24">
        <v>5</v>
      </c>
      <c r="C366" s="2">
        <f t="shared" si="16"/>
        <v>1</v>
      </c>
      <c r="D366" s="8" t="s">
        <v>601</v>
      </c>
      <c r="E366" s="22">
        <f t="shared" si="17"/>
        <v>18</v>
      </c>
      <c r="F366" s="48"/>
      <c r="G366" s="48"/>
      <c r="H366" s="48"/>
      <c r="I366" s="48"/>
      <c r="AB366" s="8" t="s">
        <v>984</v>
      </c>
      <c r="AC366" s="8" t="s">
        <v>985</v>
      </c>
    </row>
    <row r="367" spans="1:29" x14ac:dyDescent="0.25">
      <c r="A367" s="9">
        <v>5</v>
      </c>
      <c r="B367" s="24">
        <v>5</v>
      </c>
      <c r="C367" s="2">
        <f t="shared" si="16"/>
        <v>1</v>
      </c>
      <c r="D367" s="8" t="s">
        <v>793</v>
      </c>
      <c r="E367" s="22">
        <f t="shared" si="17"/>
        <v>12</v>
      </c>
      <c r="F367" s="48"/>
      <c r="G367" s="48"/>
      <c r="H367" s="48"/>
      <c r="I367" s="48"/>
      <c r="AB367" s="8" t="s">
        <v>987</v>
      </c>
      <c r="AC367" s="8" t="s">
        <v>988</v>
      </c>
    </row>
    <row r="368" spans="1:29" x14ac:dyDescent="0.25">
      <c r="A368" s="9">
        <v>7</v>
      </c>
      <c r="B368" s="24">
        <v>7</v>
      </c>
      <c r="C368" s="2">
        <f t="shared" si="16"/>
        <v>1</v>
      </c>
      <c r="D368" s="8" t="s">
        <v>733</v>
      </c>
      <c r="E368" s="22">
        <f t="shared" si="17"/>
        <v>10</v>
      </c>
      <c r="F368" s="48"/>
      <c r="G368" s="48"/>
      <c r="H368" s="48"/>
      <c r="I368" s="48"/>
      <c r="AB368" s="8" t="s">
        <v>990</v>
      </c>
      <c r="AC368" s="8" t="s">
        <v>991</v>
      </c>
    </row>
    <row r="369" spans="1:29" x14ac:dyDescent="0.25">
      <c r="A369" s="9">
        <v>7</v>
      </c>
      <c r="B369" s="24">
        <v>7</v>
      </c>
      <c r="C369" s="2">
        <f t="shared" si="16"/>
        <v>1</v>
      </c>
      <c r="D369" s="8" t="s">
        <v>433</v>
      </c>
      <c r="E369" s="22">
        <f t="shared" si="17"/>
        <v>24</v>
      </c>
      <c r="F369" s="48"/>
      <c r="G369" s="48"/>
      <c r="H369" s="48"/>
      <c r="I369" s="48"/>
      <c r="AB369" s="8" t="s">
        <v>993</v>
      </c>
      <c r="AC369" s="8" t="s">
        <v>994</v>
      </c>
    </row>
    <row r="370" spans="1:29" x14ac:dyDescent="0.25">
      <c r="A370" s="9">
        <v>7</v>
      </c>
      <c r="B370" s="24">
        <v>7</v>
      </c>
      <c r="C370" s="2">
        <f t="shared" si="16"/>
        <v>1</v>
      </c>
      <c r="D370" s="8" t="s">
        <v>515</v>
      </c>
      <c r="E370" s="22">
        <f t="shared" si="17"/>
        <v>38</v>
      </c>
      <c r="F370" s="48"/>
      <c r="G370" s="48"/>
      <c r="H370" s="48"/>
      <c r="I370" s="48"/>
      <c r="AB370" s="8" t="s">
        <v>996</v>
      </c>
      <c r="AC370" s="8" t="s">
        <v>997</v>
      </c>
    </row>
    <row r="371" spans="1:29" x14ac:dyDescent="0.25">
      <c r="A371" s="9">
        <v>5</v>
      </c>
      <c r="B371" s="24">
        <v>5</v>
      </c>
      <c r="C371" s="2">
        <f t="shared" si="16"/>
        <v>1</v>
      </c>
      <c r="D371" s="8" t="s">
        <v>321</v>
      </c>
      <c r="E371" s="22">
        <f t="shared" si="17"/>
        <v>8</v>
      </c>
      <c r="F371" s="48"/>
      <c r="G371" s="48"/>
      <c r="H371" s="48"/>
      <c r="I371" s="48"/>
      <c r="AB371" s="8" t="s">
        <v>999</v>
      </c>
      <c r="AC371" s="8" t="s">
        <v>1000</v>
      </c>
    </row>
    <row r="372" spans="1:29" x14ac:dyDescent="0.25">
      <c r="A372" s="9">
        <v>5</v>
      </c>
      <c r="B372" s="24">
        <v>5</v>
      </c>
      <c r="C372" s="2">
        <f t="shared" si="16"/>
        <v>1</v>
      </c>
      <c r="D372" s="8" t="s">
        <v>742</v>
      </c>
      <c r="E372" s="22">
        <f t="shared" si="17"/>
        <v>26</v>
      </c>
      <c r="F372" s="48"/>
      <c r="G372" s="48"/>
      <c r="H372" s="48"/>
      <c r="I372" s="48"/>
      <c r="AB372" s="8" t="s">
        <v>1002</v>
      </c>
      <c r="AC372" s="8"/>
    </row>
    <row r="373" spans="1:29" x14ac:dyDescent="0.25">
      <c r="A373" s="9">
        <v>6</v>
      </c>
      <c r="B373" s="24">
        <v>5</v>
      </c>
      <c r="C373" s="2">
        <f t="shared" si="16"/>
        <v>0</v>
      </c>
      <c r="D373" s="8" t="s">
        <v>433</v>
      </c>
      <c r="E373" s="22">
        <f t="shared" si="17"/>
        <v>10</v>
      </c>
      <c r="F373" s="48"/>
      <c r="G373" s="48"/>
      <c r="H373" s="48"/>
      <c r="I373" s="48"/>
      <c r="AB373" s="8" t="s">
        <v>1004</v>
      </c>
      <c r="AC373" s="8"/>
    </row>
    <row r="374" spans="1:29" x14ac:dyDescent="0.25">
      <c r="A374" s="9">
        <v>7</v>
      </c>
      <c r="B374" s="24">
        <v>2</v>
      </c>
      <c r="C374" s="2">
        <f t="shared" si="16"/>
        <v>0</v>
      </c>
      <c r="D374" s="8" t="s">
        <v>619</v>
      </c>
      <c r="E374" s="22">
        <f t="shared" si="17"/>
        <v>26</v>
      </c>
      <c r="F374" s="48"/>
      <c r="G374" s="48"/>
      <c r="H374" s="48"/>
      <c r="I374" s="48"/>
      <c r="AB374" s="8" t="s">
        <v>1006</v>
      </c>
      <c r="AC374" s="8" t="s">
        <v>1007</v>
      </c>
    </row>
    <row r="375" spans="1:29" x14ac:dyDescent="0.25">
      <c r="A375" s="9">
        <v>5</v>
      </c>
      <c r="B375" s="24">
        <v>5</v>
      </c>
      <c r="C375" s="2">
        <f t="shared" si="16"/>
        <v>1</v>
      </c>
      <c r="D375" s="8" t="s">
        <v>127</v>
      </c>
      <c r="E375" s="22">
        <f t="shared" si="17"/>
        <v>14</v>
      </c>
      <c r="F375" s="48"/>
      <c r="G375" s="48"/>
      <c r="H375" s="48"/>
      <c r="I375" s="48"/>
      <c r="AB375" s="8" t="s">
        <v>1009</v>
      </c>
      <c r="AC375" s="8"/>
    </row>
    <row r="376" spans="1:29" x14ac:dyDescent="0.25">
      <c r="A376" s="9">
        <v>7</v>
      </c>
      <c r="B376" s="24">
        <v>5</v>
      </c>
      <c r="C376" s="2">
        <f t="shared" si="16"/>
        <v>0</v>
      </c>
      <c r="D376" s="8" t="s">
        <v>72</v>
      </c>
      <c r="E376" s="22">
        <f t="shared" si="17"/>
        <v>38</v>
      </c>
      <c r="F376" s="48"/>
      <c r="G376" s="48"/>
      <c r="H376" s="48"/>
      <c r="I376" s="48"/>
      <c r="AB376" s="8" t="s">
        <v>1011</v>
      </c>
      <c r="AC376" s="8"/>
    </row>
    <row r="377" spans="1:29" x14ac:dyDescent="0.25">
      <c r="A377" s="9">
        <v>5</v>
      </c>
      <c r="B377" s="24">
        <v>5</v>
      </c>
      <c r="C377" s="2">
        <f t="shared" si="16"/>
        <v>1</v>
      </c>
      <c r="D377" s="8" t="s">
        <v>789</v>
      </c>
      <c r="E377" s="22">
        <f t="shared" si="17"/>
        <v>14</v>
      </c>
      <c r="F377" s="48"/>
      <c r="G377" s="48"/>
      <c r="H377" s="48"/>
      <c r="I377" s="48"/>
      <c r="AB377" s="8" t="s">
        <v>1013</v>
      </c>
      <c r="AC377" s="8" t="s">
        <v>1014</v>
      </c>
    </row>
    <row r="378" spans="1:29" x14ac:dyDescent="0.25">
      <c r="A378" s="9">
        <v>7</v>
      </c>
      <c r="B378" s="24">
        <v>5</v>
      </c>
      <c r="C378" s="2">
        <f t="shared" si="16"/>
        <v>0</v>
      </c>
      <c r="D378" s="8" t="s">
        <v>728</v>
      </c>
      <c r="E378" s="22">
        <f t="shared" si="17"/>
        <v>10</v>
      </c>
      <c r="F378" s="48"/>
      <c r="G378" s="48"/>
      <c r="H378" s="48"/>
      <c r="I378" s="48"/>
      <c r="AB378" s="8" t="s">
        <v>1016</v>
      </c>
      <c r="AC378" s="8" t="s">
        <v>1017</v>
      </c>
    </row>
    <row r="379" spans="1:29" x14ac:dyDescent="0.25">
      <c r="A379" s="9">
        <v>5</v>
      </c>
      <c r="B379" s="24">
        <v>7</v>
      </c>
      <c r="C379" s="2">
        <f t="shared" si="16"/>
        <v>0</v>
      </c>
      <c r="D379" s="8" t="s">
        <v>760</v>
      </c>
      <c r="E379" s="22">
        <f t="shared" si="17"/>
        <v>42</v>
      </c>
      <c r="F379" s="48"/>
      <c r="G379" s="48"/>
      <c r="H379" s="48"/>
      <c r="I379" s="48"/>
      <c r="AB379" s="8" t="s">
        <v>1019</v>
      </c>
      <c r="AC379" s="8"/>
    </row>
    <row r="380" spans="1:29" x14ac:dyDescent="0.25">
      <c r="A380" s="9">
        <v>6</v>
      </c>
      <c r="B380" s="24">
        <v>2</v>
      </c>
      <c r="C380" s="2">
        <f t="shared" si="16"/>
        <v>0</v>
      </c>
      <c r="D380" s="8" t="s">
        <v>321</v>
      </c>
      <c r="E380" s="22">
        <f t="shared" si="17"/>
        <v>36</v>
      </c>
      <c r="F380" s="48"/>
      <c r="G380" s="48"/>
      <c r="H380" s="48"/>
      <c r="I380" s="48"/>
      <c r="AB380" s="8" t="s">
        <v>1021</v>
      </c>
      <c r="AC380" s="8" t="s">
        <v>1022</v>
      </c>
    </row>
    <row r="381" spans="1:29" x14ac:dyDescent="0.25">
      <c r="A381" s="9">
        <v>8</v>
      </c>
      <c r="B381" s="24">
        <v>7</v>
      </c>
      <c r="C381" s="2">
        <f t="shared" si="16"/>
        <v>0</v>
      </c>
      <c r="D381" s="8" t="s">
        <v>728</v>
      </c>
      <c r="E381" s="22">
        <f t="shared" si="17"/>
        <v>16</v>
      </c>
      <c r="F381" s="48"/>
      <c r="G381" s="48"/>
      <c r="H381" s="48"/>
      <c r="I381" s="48"/>
      <c r="AB381" s="8" t="s">
        <v>1024</v>
      </c>
      <c r="AC381" s="8"/>
    </row>
    <row r="382" spans="1:29" x14ac:dyDescent="0.25">
      <c r="A382" s="9">
        <v>7</v>
      </c>
      <c r="B382" s="24">
        <v>6</v>
      </c>
      <c r="C382" s="2">
        <f t="shared" si="16"/>
        <v>0</v>
      </c>
      <c r="D382" s="8" t="s">
        <v>433</v>
      </c>
      <c r="E382" s="22">
        <f t="shared" si="17"/>
        <v>10</v>
      </c>
      <c r="F382" s="48"/>
      <c r="G382" s="48"/>
      <c r="H382" s="48"/>
      <c r="I382" s="48"/>
      <c r="AB382" s="8" t="s">
        <v>1026</v>
      </c>
      <c r="AC382" s="8" t="s">
        <v>1027</v>
      </c>
    </row>
    <row r="383" spans="1:29" x14ac:dyDescent="0.25">
      <c r="A383" s="9">
        <v>7</v>
      </c>
      <c r="B383" s="24">
        <v>5</v>
      </c>
      <c r="C383" s="2">
        <f t="shared" si="16"/>
        <v>0</v>
      </c>
      <c r="D383" s="8" t="s">
        <v>728</v>
      </c>
      <c r="E383" s="22">
        <f t="shared" si="17"/>
        <v>18</v>
      </c>
      <c r="F383" s="48"/>
      <c r="G383" s="48"/>
      <c r="H383" s="48"/>
      <c r="I383" s="48"/>
      <c r="AB383" s="8" t="s">
        <v>1029</v>
      </c>
      <c r="AC383" s="8" t="s">
        <v>1030</v>
      </c>
    </row>
    <row r="384" spans="1:29" x14ac:dyDescent="0.25">
      <c r="A384" s="9">
        <v>7</v>
      </c>
      <c r="B384" s="24">
        <v>5</v>
      </c>
      <c r="C384" s="2">
        <f t="shared" si="16"/>
        <v>0</v>
      </c>
      <c r="D384" s="8" t="s">
        <v>433</v>
      </c>
      <c r="E384" s="22">
        <f t="shared" si="17"/>
        <v>38</v>
      </c>
      <c r="F384" s="48"/>
      <c r="G384" s="48"/>
      <c r="H384" s="48"/>
      <c r="I384" s="48"/>
      <c r="AB384" s="8" t="s">
        <v>1032</v>
      </c>
      <c r="AC384" s="8" t="s">
        <v>1033</v>
      </c>
    </row>
    <row r="385" spans="1:29" x14ac:dyDescent="0.25">
      <c r="A385" s="9">
        <v>5</v>
      </c>
      <c r="B385" s="24">
        <v>2</v>
      </c>
      <c r="C385" s="2">
        <f t="shared" ref="C385:C448" si="18">IF(A385=B385,1,0)</f>
        <v>0</v>
      </c>
      <c r="D385" s="8" t="s">
        <v>312</v>
      </c>
      <c r="E385" s="22">
        <f t="shared" si="17"/>
        <v>16</v>
      </c>
      <c r="F385" s="48"/>
      <c r="G385" s="48"/>
      <c r="H385" s="48"/>
      <c r="I385" s="48"/>
      <c r="AB385" s="8" t="s">
        <v>1035</v>
      </c>
      <c r="AC385" s="8" t="s">
        <v>1036</v>
      </c>
    </row>
    <row r="386" spans="1:29" x14ac:dyDescent="0.25">
      <c r="A386" s="9">
        <v>2</v>
      </c>
      <c r="B386" s="24">
        <v>6</v>
      </c>
      <c r="C386" s="2">
        <f t="shared" si="18"/>
        <v>0</v>
      </c>
      <c r="D386" s="8" t="s">
        <v>619</v>
      </c>
      <c r="E386" s="22">
        <f t="shared" si="17"/>
        <v>38</v>
      </c>
      <c r="F386" s="48"/>
      <c r="G386" s="48"/>
      <c r="H386" s="48"/>
      <c r="I386" s="48"/>
      <c r="AB386" s="8" t="s">
        <v>1038</v>
      </c>
      <c r="AC386" s="8" t="s">
        <v>1039</v>
      </c>
    </row>
    <row r="387" spans="1:29" x14ac:dyDescent="0.25">
      <c r="A387" s="9">
        <v>7</v>
      </c>
      <c r="B387" s="24">
        <v>2</v>
      </c>
      <c r="C387" s="2">
        <f t="shared" si="18"/>
        <v>0</v>
      </c>
      <c r="D387" s="8" t="s">
        <v>433</v>
      </c>
      <c r="E387" s="22">
        <f t="shared" ref="E387:E450" si="19">LEN(TRIM(AB387))-LEN(SUBSTITUTE(TRIM(AB387)," ",""))+LEN(TRIM(AB387))-LEN(SUBSTITUTE(TRIM(AB387)," ",""))+2</f>
        <v>40</v>
      </c>
      <c r="F387" s="48"/>
      <c r="G387" s="48"/>
      <c r="H387" s="48"/>
      <c r="I387" s="48"/>
      <c r="AB387" s="8" t="s">
        <v>1041</v>
      </c>
      <c r="AC387" s="8"/>
    </row>
    <row r="388" spans="1:29" x14ac:dyDescent="0.25">
      <c r="A388" s="9">
        <v>7</v>
      </c>
      <c r="B388" s="24">
        <v>1</v>
      </c>
      <c r="C388" s="2">
        <f t="shared" si="18"/>
        <v>0</v>
      </c>
      <c r="D388" s="8" t="s">
        <v>728</v>
      </c>
      <c r="E388" s="22">
        <f t="shared" si="19"/>
        <v>32</v>
      </c>
      <c r="F388" s="48"/>
      <c r="G388" s="48"/>
      <c r="H388" s="48"/>
      <c r="I388" s="48"/>
      <c r="AB388" s="8" t="s">
        <v>1043</v>
      </c>
      <c r="AC388" s="8"/>
    </row>
    <row r="389" spans="1:29" x14ac:dyDescent="0.25">
      <c r="A389" s="9">
        <v>7</v>
      </c>
      <c r="B389" s="24">
        <v>5</v>
      </c>
      <c r="C389" s="2">
        <f t="shared" si="18"/>
        <v>0</v>
      </c>
      <c r="D389" s="8" t="s">
        <v>515</v>
      </c>
      <c r="E389" s="22">
        <f t="shared" si="19"/>
        <v>16</v>
      </c>
      <c r="F389" s="48"/>
      <c r="G389" s="48"/>
      <c r="H389" s="48"/>
      <c r="I389" s="48"/>
      <c r="AB389" s="8" t="s">
        <v>1045</v>
      </c>
      <c r="AC389" s="8" t="s">
        <v>1046</v>
      </c>
    </row>
    <row r="390" spans="1:29" x14ac:dyDescent="0.25">
      <c r="A390" s="9">
        <v>5</v>
      </c>
      <c r="B390" s="24">
        <v>2</v>
      </c>
      <c r="C390" s="2">
        <f t="shared" si="18"/>
        <v>0</v>
      </c>
      <c r="D390" s="8" t="s">
        <v>742</v>
      </c>
      <c r="E390" s="22">
        <f t="shared" si="19"/>
        <v>24</v>
      </c>
      <c r="F390" s="48"/>
      <c r="G390" s="48"/>
      <c r="H390" s="48"/>
      <c r="I390" s="48"/>
      <c r="AB390" s="8" t="s">
        <v>1048</v>
      </c>
      <c r="AC390" s="8" t="s">
        <v>1049</v>
      </c>
    </row>
    <row r="391" spans="1:29" x14ac:dyDescent="0.25">
      <c r="A391" s="9">
        <v>7</v>
      </c>
      <c r="B391" s="24">
        <v>8</v>
      </c>
      <c r="C391" s="2">
        <f t="shared" si="18"/>
        <v>0</v>
      </c>
      <c r="D391" s="8" t="s">
        <v>728</v>
      </c>
      <c r="E391" s="22">
        <f t="shared" si="19"/>
        <v>8</v>
      </c>
      <c r="F391" s="48"/>
      <c r="G391" s="48"/>
      <c r="H391" s="48"/>
      <c r="I391" s="48"/>
      <c r="AB391" s="8" t="s">
        <v>1051</v>
      </c>
      <c r="AC391" s="8" t="s">
        <v>1052</v>
      </c>
    </row>
    <row r="392" spans="1:29" x14ac:dyDescent="0.25">
      <c r="A392" s="9">
        <v>5</v>
      </c>
      <c r="B392" s="24">
        <v>5</v>
      </c>
      <c r="C392" s="2">
        <f t="shared" si="18"/>
        <v>1</v>
      </c>
      <c r="D392" s="8" t="s">
        <v>433</v>
      </c>
      <c r="E392" s="22">
        <f t="shared" si="19"/>
        <v>24</v>
      </c>
      <c r="F392" s="48"/>
      <c r="G392" s="48"/>
      <c r="H392" s="48"/>
      <c r="I392" s="48"/>
      <c r="AB392" s="8" t="s">
        <v>1054</v>
      </c>
      <c r="AC392" s="8" t="s">
        <v>1055</v>
      </c>
    </row>
    <row r="393" spans="1:29" x14ac:dyDescent="0.25">
      <c r="A393" s="9">
        <v>5</v>
      </c>
      <c r="B393" s="24">
        <v>7</v>
      </c>
      <c r="C393" s="2">
        <f t="shared" si="18"/>
        <v>0</v>
      </c>
      <c r="D393" s="8" t="s">
        <v>806</v>
      </c>
      <c r="E393" s="22">
        <f t="shared" si="19"/>
        <v>54</v>
      </c>
      <c r="F393" s="48"/>
      <c r="G393" s="48"/>
      <c r="H393" s="48"/>
      <c r="I393" s="48"/>
      <c r="AB393" s="8" t="s">
        <v>1057</v>
      </c>
      <c r="AC393" s="8" t="s">
        <v>1058</v>
      </c>
    </row>
    <row r="394" spans="1:29" x14ac:dyDescent="0.25">
      <c r="A394" s="9">
        <v>5</v>
      </c>
      <c r="B394" s="24">
        <v>2</v>
      </c>
      <c r="C394" s="2">
        <f t="shared" si="18"/>
        <v>0</v>
      </c>
      <c r="D394" s="8" t="s">
        <v>956</v>
      </c>
      <c r="E394" s="22">
        <f t="shared" si="19"/>
        <v>16</v>
      </c>
      <c r="F394" s="48"/>
      <c r="G394" s="48"/>
      <c r="H394" s="48"/>
      <c r="I394" s="48"/>
      <c r="AB394" s="8" t="s">
        <v>1060</v>
      </c>
      <c r="AC394" s="8" t="s">
        <v>1061</v>
      </c>
    </row>
    <row r="395" spans="1:29" x14ac:dyDescent="0.25">
      <c r="A395" s="9">
        <v>7</v>
      </c>
      <c r="B395" s="24">
        <v>5</v>
      </c>
      <c r="C395" s="2">
        <f t="shared" si="18"/>
        <v>0</v>
      </c>
      <c r="D395" s="8" t="s">
        <v>956</v>
      </c>
      <c r="E395" s="22">
        <f t="shared" si="19"/>
        <v>18</v>
      </c>
      <c r="F395" s="48"/>
      <c r="G395" s="48"/>
      <c r="H395" s="48"/>
      <c r="I395" s="48"/>
      <c r="AB395" s="8" t="s">
        <v>1063</v>
      </c>
      <c r="AC395" s="8" t="s">
        <v>1064</v>
      </c>
    </row>
    <row r="396" spans="1:29" x14ac:dyDescent="0.25">
      <c r="A396" s="9">
        <v>7</v>
      </c>
      <c r="B396" s="24">
        <v>7</v>
      </c>
      <c r="C396" s="2">
        <f t="shared" si="18"/>
        <v>1</v>
      </c>
      <c r="D396" s="8" t="s">
        <v>733</v>
      </c>
      <c r="E396" s="22">
        <f t="shared" si="19"/>
        <v>22</v>
      </c>
      <c r="F396" s="48"/>
      <c r="G396" s="48"/>
      <c r="H396" s="48"/>
      <c r="I396" s="48"/>
      <c r="AB396" s="8" t="s">
        <v>1066</v>
      </c>
      <c r="AC396" s="8"/>
    </row>
    <row r="397" spans="1:29" x14ac:dyDescent="0.25">
      <c r="A397" s="9">
        <v>7</v>
      </c>
      <c r="B397" s="24">
        <v>7</v>
      </c>
      <c r="C397" s="2">
        <f t="shared" si="18"/>
        <v>1</v>
      </c>
      <c r="D397" s="8" t="s">
        <v>874</v>
      </c>
      <c r="E397" s="22">
        <f t="shared" si="19"/>
        <v>22</v>
      </c>
      <c r="F397" s="48"/>
      <c r="G397" s="48"/>
      <c r="H397" s="48"/>
      <c r="I397" s="48"/>
      <c r="AB397" s="8" t="s">
        <v>1068</v>
      </c>
      <c r="AC397" s="8" t="s">
        <v>1069</v>
      </c>
    </row>
    <row r="398" spans="1:29" x14ac:dyDescent="0.25">
      <c r="A398" s="9">
        <v>7</v>
      </c>
      <c r="B398" s="24">
        <v>5</v>
      </c>
      <c r="C398" s="2">
        <f t="shared" si="18"/>
        <v>0</v>
      </c>
      <c r="D398" s="8" t="s">
        <v>127</v>
      </c>
      <c r="E398" s="22">
        <f t="shared" si="19"/>
        <v>42</v>
      </c>
      <c r="F398" s="48"/>
      <c r="G398" s="48"/>
      <c r="H398" s="48"/>
      <c r="I398" s="48"/>
      <c r="AB398" s="8" t="s">
        <v>1071</v>
      </c>
      <c r="AC398" s="8" t="s">
        <v>1072</v>
      </c>
    </row>
    <row r="399" spans="1:29" x14ac:dyDescent="0.25">
      <c r="A399" s="9">
        <v>5</v>
      </c>
      <c r="B399" s="24">
        <v>7</v>
      </c>
      <c r="C399" s="2">
        <f t="shared" si="18"/>
        <v>0</v>
      </c>
      <c r="D399" s="8" t="s">
        <v>748</v>
      </c>
      <c r="E399" s="22">
        <f t="shared" si="19"/>
        <v>60</v>
      </c>
      <c r="F399" s="48"/>
      <c r="G399" s="48"/>
      <c r="H399" s="48"/>
      <c r="I399" s="48"/>
      <c r="AB399" s="8" t="s">
        <v>1074</v>
      </c>
      <c r="AC399" s="8"/>
    </row>
    <row r="400" spans="1:29" x14ac:dyDescent="0.25">
      <c r="A400" s="9">
        <v>1</v>
      </c>
      <c r="B400" s="24">
        <v>6</v>
      </c>
      <c r="C400" s="2">
        <f t="shared" si="18"/>
        <v>0</v>
      </c>
      <c r="D400" s="8" t="s">
        <v>667</v>
      </c>
      <c r="E400" s="22">
        <f t="shared" si="19"/>
        <v>14</v>
      </c>
      <c r="F400" s="48"/>
      <c r="G400" s="48"/>
      <c r="H400" s="48"/>
      <c r="I400" s="48"/>
      <c r="AB400" s="8" t="s">
        <v>1076</v>
      </c>
      <c r="AC400" s="8" t="s">
        <v>1077</v>
      </c>
    </row>
    <row r="401" spans="1:29" x14ac:dyDescent="0.25">
      <c r="A401" s="9">
        <v>5</v>
      </c>
      <c r="B401" s="24">
        <v>8</v>
      </c>
      <c r="C401" s="2">
        <f t="shared" si="18"/>
        <v>0</v>
      </c>
      <c r="D401" s="8" t="s">
        <v>956</v>
      </c>
      <c r="E401" s="22">
        <f t="shared" si="19"/>
        <v>10</v>
      </c>
      <c r="F401" s="48"/>
      <c r="G401" s="48"/>
      <c r="H401" s="48"/>
      <c r="I401" s="48"/>
      <c r="AB401" s="8" t="s">
        <v>1079</v>
      </c>
      <c r="AC401" s="8" t="s">
        <v>1080</v>
      </c>
    </row>
    <row r="402" spans="1:29" x14ac:dyDescent="0.25">
      <c r="A402" s="9">
        <v>5</v>
      </c>
      <c r="B402" s="24">
        <v>5</v>
      </c>
      <c r="C402" s="2">
        <f t="shared" si="18"/>
        <v>1</v>
      </c>
      <c r="D402" s="8" t="s">
        <v>515</v>
      </c>
      <c r="E402" s="22">
        <f t="shared" si="19"/>
        <v>24</v>
      </c>
      <c r="F402" s="48"/>
      <c r="G402" s="48"/>
      <c r="H402" s="48"/>
      <c r="I402" s="48"/>
      <c r="AB402" s="8" t="s">
        <v>1082</v>
      </c>
      <c r="AC402" s="8" t="s">
        <v>1083</v>
      </c>
    </row>
    <row r="403" spans="1:29" x14ac:dyDescent="0.25">
      <c r="A403" s="9">
        <v>5</v>
      </c>
      <c r="B403" s="24">
        <v>5</v>
      </c>
      <c r="C403" s="2">
        <f t="shared" si="18"/>
        <v>1</v>
      </c>
      <c r="D403" s="8" t="s">
        <v>127</v>
      </c>
      <c r="E403" s="22">
        <f t="shared" si="19"/>
        <v>20</v>
      </c>
      <c r="F403" s="48"/>
      <c r="G403" s="48"/>
      <c r="H403" s="48"/>
      <c r="I403" s="48"/>
      <c r="AB403" s="8" t="s">
        <v>1085</v>
      </c>
      <c r="AC403" s="8" t="s">
        <v>1086</v>
      </c>
    </row>
    <row r="404" spans="1:29" x14ac:dyDescent="0.25">
      <c r="A404" s="9">
        <v>5</v>
      </c>
      <c r="B404" s="24">
        <v>2</v>
      </c>
      <c r="C404" s="2">
        <f t="shared" si="18"/>
        <v>0</v>
      </c>
      <c r="D404" s="8" t="s">
        <v>728</v>
      </c>
      <c r="E404" s="22">
        <f t="shared" si="19"/>
        <v>50</v>
      </c>
      <c r="F404" s="48"/>
      <c r="G404" s="48"/>
      <c r="H404" s="48"/>
      <c r="I404" s="48"/>
      <c r="AB404" s="8" t="s">
        <v>1088</v>
      </c>
      <c r="AC404" s="8" t="s">
        <v>1089</v>
      </c>
    </row>
    <row r="405" spans="1:29" x14ac:dyDescent="0.25">
      <c r="A405" s="9">
        <v>2</v>
      </c>
      <c r="B405" s="24">
        <v>7</v>
      </c>
      <c r="C405" s="2">
        <f t="shared" si="18"/>
        <v>0</v>
      </c>
      <c r="D405" s="8" t="s">
        <v>532</v>
      </c>
      <c r="E405" s="22">
        <f t="shared" si="19"/>
        <v>20</v>
      </c>
      <c r="F405" s="48"/>
      <c r="G405" s="48"/>
      <c r="H405" s="48"/>
      <c r="I405" s="48"/>
      <c r="AB405" s="8" t="s">
        <v>1091</v>
      </c>
      <c r="AC405" s="8" t="s">
        <v>1092</v>
      </c>
    </row>
    <row r="406" spans="1:29" x14ac:dyDescent="0.25">
      <c r="A406" s="9">
        <v>7</v>
      </c>
      <c r="B406" s="24">
        <v>5</v>
      </c>
      <c r="C406" s="2">
        <f t="shared" si="18"/>
        <v>0</v>
      </c>
      <c r="D406" s="8" t="s">
        <v>127</v>
      </c>
      <c r="E406" s="22">
        <f t="shared" si="19"/>
        <v>36</v>
      </c>
      <c r="F406" s="48"/>
      <c r="G406" s="48"/>
      <c r="H406" s="48"/>
      <c r="I406" s="48"/>
      <c r="AB406" s="8" t="s">
        <v>1094</v>
      </c>
      <c r="AC406" s="8" t="s">
        <v>1095</v>
      </c>
    </row>
    <row r="407" spans="1:29" x14ac:dyDescent="0.25">
      <c r="A407" s="9">
        <v>2</v>
      </c>
      <c r="B407" s="24">
        <v>5</v>
      </c>
      <c r="C407" s="2">
        <f t="shared" si="18"/>
        <v>0</v>
      </c>
      <c r="D407" s="8" t="s">
        <v>793</v>
      </c>
      <c r="E407" s="22">
        <f t="shared" si="19"/>
        <v>22</v>
      </c>
      <c r="F407" s="48"/>
      <c r="G407" s="48"/>
      <c r="H407" s="48"/>
      <c r="I407" s="48"/>
      <c r="AB407" s="8" t="s">
        <v>1097</v>
      </c>
      <c r="AC407" s="8" t="s">
        <v>1098</v>
      </c>
    </row>
    <row r="408" spans="1:29" x14ac:dyDescent="0.25">
      <c r="A408" s="9">
        <v>5</v>
      </c>
      <c r="B408" s="24">
        <v>7</v>
      </c>
      <c r="C408" s="2">
        <f t="shared" si="18"/>
        <v>0</v>
      </c>
      <c r="D408" s="8" t="s">
        <v>127</v>
      </c>
      <c r="E408" s="22">
        <f t="shared" si="19"/>
        <v>14</v>
      </c>
      <c r="F408" s="48"/>
      <c r="G408" s="48"/>
      <c r="H408" s="48"/>
      <c r="I408" s="48"/>
      <c r="AB408" s="8" t="s">
        <v>1100</v>
      </c>
      <c r="AC408" s="8" t="s">
        <v>1101</v>
      </c>
    </row>
    <row r="409" spans="1:29" x14ac:dyDescent="0.25">
      <c r="A409" s="9">
        <v>5</v>
      </c>
      <c r="B409" s="24">
        <v>5</v>
      </c>
      <c r="C409" s="2">
        <f t="shared" si="18"/>
        <v>1</v>
      </c>
      <c r="D409" s="8" t="s">
        <v>515</v>
      </c>
      <c r="E409" s="22">
        <f t="shared" si="19"/>
        <v>42</v>
      </c>
      <c r="F409" s="48"/>
      <c r="G409" s="48"/>
      <c r="H409" s="48"/>
      <c r="I409" s="48"/>
      <c r="AB409" s="8" t="s">
        <v>1103</v>
      </c>
      <c r="AC409" s="8" t="s">
        <v>1104</v>
      </c>
    </row>
    <row r="410" spans="1:29" x14ac:dyDescent="0.25">
      <c r="A410" s="9">
        <v>3</v>
      </c>
      <c r="B410" s="24">
        <v>8</v>
      </c>
      <c r="C410" s="2">
        <f t="shared" si="18"/>
        <v>0</v>
      </c>
      <c r="D410" s="8" t="s">
        <v>267</v>
      </c>
      <c r="E410" s="22">
        <f t="shared" si="19"/>
        <v>24</v>
      </c>
      <c r="F410" s="48"/>
      <c r="G410" s="48"/>
      <c r="H410" s="48"/>
      <c r="I410" s="48"/>
      <c r="AB410" s="8" t="s">
        <v>1106</v>
      </c>
      <c r="AC410" s="8"/>
    </row>
    <row r="411" spans="1:29" x14ac:dyDescent="0.25">
      <c r="A411" s="9">
        <v>4</v>
      </c>
      <c r="B411" s="24">
        <v>5</v>
      </c>
      <c r="C411" s="2">
        <f t="shared" si="18"/>
        <v>0</v>
      </c>
      <c r="D411" s="8" t="s">
        <v>806</v>
      </c>
      <c r="E411" s="22">
        <f t="shared" si="19"/>
        <v>22</v>
      </c>
      <c r="F411" s="48"/>
      <c r="G411" s="48"/>
      <c r="H411" s="48"/>
      <c r="I411" s="48"/>
      <c r="AB411" s="8" t="s">
        <v>1108</v>
      </c>
      <c r="AC411" s="8" t="s">
        <v>1109</v>
      </c>
    </row>
    <row r="412" spans="1:29" x14ac:dyDescent="0.25">
      <c r="A412" s="9">
        <v>2</v>
      </c>
      <c r="B412" s="24">
        <v>5</v>
      </c>
      <c r="C412" s="2">
        <f t="shared" si="18"/>
        <v>0</v>
      </c>
      <c r="D412" s="8" t="s">
        <v>127</v>
      </c>
      <c r="E412" s="22">
        <f t="shared" si="19"/>
        <v>16</v>
      </c>
      <c r="F412" s="48"/>
      <c r="G412" s="48"/>
      <c r="H412" s="48"/>
      <c r="I412" s="48"/>
      <c r="AB412" s="8" t="s">
        <v>1111</v>
      </c>
      <c r="AC412" s="8"/>
    </row>
    <row r="413" spans="1:29" x14ac:dyDescent="0.25">
      <c r="A413" s="9">
        <v>5</v>
      </c>
      <c r="B413" s="24">
        <v>2</v>
      </c>
      <c r="C413" s="2">
        <f t="shared" si="18"/>
        <v>0</v>
      </c>
      <c r="D413" s="8" t="s">
        <v>789</v>
      </c>
      <c r="E413" s="22">
        <f t="shared" si="19"/>
        <v>16</v>
      </c>
      <c r="F413" s="48"/>
      <c r="G413" s="48"/>
      <c r="H413" s="48"/>
      <c r="I413" s="48"/>
      <c r="AB413" s="8" t="s">
        <v>1113</v>
      </c>
      <c r="AC413" s="8" t="s">
        <v>1114</v>
      </c>
    </row>
    <row r="414" spans="1:29" x14ac:dyDescent="0.25">
      <c r="A414" s="9">
        <v>5</v>
      </c>
      <c r="B414" s="24">
        <v>5</v>
      </c>
      <c r="C414" s="2">
        <f t="shared" si="18"/>
        <v>1</v>
      </c>
      <c r="D414" s="8" t="s">
        <v>806</v>
      </c>
      <c r="E414" s="22">
        <f t="shared" si="19"/>
        <v>12</v>
      </c>
      <c r="F414" s="48"/>
      <c r="G414" s="48"/>
      <c r="H414" s="48"/>
      <c r="I414" s="48"/>
      <c r="AB414" s="8" t="s">
        <v>1116</v>
      </c>
      <c r="AC414" s="8"/>
    </row>
    <row r="415" spans="1:29" x14ac:dyDescent="0.25">
      <c r="A415" s="9">
        <v>5</v>
      </c>
      <c r="B415" s="24">
        <v>1</v>
      </c>
      <c r="C415" s="2">
        <f t="shared" si="18"/>
        <v>0</v>
      </c>
      <c r="D415" s="8" t="s">
        <v>515</v>
      </c>
      <c r="E415" s="22">
        <f t="shared" si="19"/>
        <v>26</v>
      </c>
      <c r="F415" s="48"/>
      <c r="G415" s="48"/>
      <c r="H415" s="48"/>
      <c r="I415" s="48"/>
      <c r="AB415" s="8" t="s">
        <v>1118</v>
      </c>
      <c r="AC415" s="8" t="s">
        <v>1119</v>
      </c>
    </row>
    <row r="416" spans="1:29" x14ac:dyDescent="0.25">
      <c r="A416" s="9">
        <v>5</v>
      </c>
      <c r="B416" s="24">
        <v>7</v>
      </c>
      <c r="C416" s="2">
        <f t="shared" si="18"/>
        <v>0</v>
      </c>
      <c r="D416" s="8" t="s">
        <v>619</v>
      </c>
      <c r="E416" s="22">
        <f t="shared" si="19"/>
        <v>22</v>
      </c>
      <c r="F416" s="48"/>
      <c r="G416" s="48"/>
      <c r="H416" s="48"/>
      <c r="I416" s="48"/>
      <c r="AB416" s="8" t="s">
        <v>1121</v>
      </c>
      <c r="AC416" s="8" t="s">
        <v>1122</v>
      </c>
    </row>
    <row r="417" spans="1:29" x14ac:dyDescent="0.25">
      <c r="A417" s="9">
        <v>5</v>
      </c>
      <c r="B417" s="24">
        <v>7</v>
      </c>
      <c r="C417" s="2">
        <f t="shared" si="18"/>
        <v>0</v>
      </c>
      <c r="D417" s="8" t="s">
        <v>433</v>
      </c>
      <c r="E417" s="22">
        <f t="shared" si="19"/>
        <v>22</v>
      </c>
      <c r="F417" s="48"/>
      <c r="G417" s="48"/>
      <c r="H417" s="48"/>
      <c r="I417" s="48"/>
      <c r="AB417" s="8" t="s">
        <v>1124</v>
      </c>
      <c r="AC417" s="8" t="s">
        <v>1125</v>
      </c>
    </row>
    <row r="418" spans="1:29" x14ac:dyDescent="0.25">
      <c r="A418" s="9">
        <v>7</v>
      </c>
      <c r="B418" s="24">
        <v>5</v>
      </c>
      <c r="C418" s="2">
        <f t="shared" si="18"/>
        <v>0</v>
      </c>
      <c r="D418" s="8" t="s">
        <v>515</v>
      </c>
      <c r="E418" s="22">
        <f t="shared" si="19"/>
        <v>18</v>
      </c>
      <c r="F418" s="48"/>
      <c r="G418" s="48"/>
      <c r="H418" s="48"/>
      <c r="I418" s="48"/>
      <c r="AB418" s="8" t="s">
        <v>1127</v>
      </c>
      <c r="AC418" s="8" t="s">
        <v>1128</v>
      </c>
    </row>
    <row r="419" spans="1:29" x14ac:dyDescent="0.25">
      <c r="A419" s="9">
        <v>2</v>
      </c>
      <c r="B419" s="24">
        <v>5</v>
      </c>
      <c r="C419" s="2">
        <f t="shared" si="18"/>
        <v>0</v>
      </c>
      <c r="D419" s="8" t="s">
        <v>601</v>
      </c>
      <c r="E419" s="22">
        <f t="shared" si="19"/>
        <v>22</v>
      </c>
      <c r="F419" s="48"/>
      <c r="G419" s="48"/>
      <c r="H419" s="48"/>
      <c r="I419" s="48"/>
      <c r="AB419" s="8" t="s">
        <v>1130</v>
      </c>
      <c r="AC419" s="8" t="s">
        <v>1131</v>
      </c>
    </row>
    <row r="420" spans="1:29" x14ac:dyDescent="0.25">
      <c r="A420" s="9">
        <v>6</v>
      </c>
      <c r="B420" s="24">
        <v>1</v>
      </c>
      <c r="C420" s="2">
        <f t="shared" si="18"/>
        <v>0</v>
      </c>
      <c r="D420" s="8" t="s">
        <v>956</v>
      </c>
      <c r="E420" s="22">
        <f t="shared" si="19"/>
        <v>24</v>
      </c>
      <c r="F420" s="48"/>
      <c r="G420" s="48"/>
      <c r="H420" s="48"/>
      <c r="I420" s="48"/>
      <c r="AB420" s="8" t="s">
        <v>1133</v>
      </c>
      <c r="AC420" s="8" t="s">
        <v>1134</v>
      </c>
    </row>
    <row r="421" spans="1:29" x14ac:dyDescent="0.25">
      <c r="A421" s="9">
        <v>5</v>
      </c>
      <c r="B421" s="24">
        <v>5</v>
      </c>
      <c r="C421" s="2">
        <f t="shared" si="18"/>
        <v>1</v>
      </c>
      <c r="D421" s="8" t="s">
        <v>667</v>
      </c>
      <c r="E421" s="22">
        <f t="shared" si="19"/>
        <v>18</v>
      </c>
      <c r="F421" s="48"/>
      <c r="G421" s="48"/>
      <c r="H421" s="48"/>
      <c r="I421" s="48"/>
      <c r="AB421" s="8" t="s">
        <v>1136</v>
      </c>
      <c r="AC421" s="8"/>
    </row>
    <row r="422" spans="1:29" x14ac:dyDescent="0.25">
      <c r="A422" s="9">
        <v>2</v>
      </c>
      <c r="B422" s="24">
        <v>1</v>
      </c>
      <c r="C422" s="2">
        <f t="shared" si="18"/>
        <v>0</v>
      </c>
      <c r="D422" s="8" t="s">
        <v>312</v>
      </c>
      <c r="E422" s="22">
        <f t="shared" si="19"/>
        <v>26</v>
      </c>
      <c r="F422" s="48"/>
      <c r="G422" s="48"/>
      <c r="H422" s="48"/>
      <c r="I422" s="48"/>
      <c r="AB422" s="8" t="s">
        <v>1138</v>
      </c>
      <c r="AC422" s="8" t="s">
        <v>1139</v>
      </c>
    </row>
    <row r="423" spans="1:29" x14ac:dyDescent="0.25">
      <c r="A423" s="9">
        <v>3</v>
      </c>
      <c r="B423" s="24">
        <v>7</v>
      </c>
      <c r="C423" s="2">
        <f t="shared" si="18"/>
        <v>0</v>
      </c>
      <c r="D423" s="8" t="s">
        <v>532</v>
      </c>
      <c r="E423" s="22">
        <f t="shared" si="19"/>
        <v>48</v>
      </c>
      <c r="F423" s="48"/>
      <c r="G423" s="48"/>
      <c r="H423" s="48"/>
      <c r="I423" s="48"/>
      <c r="AB423" s="8" t="s">
        <v>1141</v>
      </c>
      <c r="AC423" s="8" t="s">
        <v>1142</v>
      </c>
    </row>
    <row r="424" spans="1:29" x14ac:dyDescent="0.25">
      <c r="A424" s="9">
        <v>8</v>
      </c>
      <c r="B424" s="24">
        <v>7</v>
      </c>
      <c r="C424" s="2">
        <f t="shared" si="18"/>
        <v>0</v>
      </c>
      <c r="D424" s="8" t="s">
        <v>267</v>
      </c>
      <c r="E424" s="22">
        <f t="shared" si="19"/>
        <v>26</v>
      </c>
      <c r="F424" s="48"/>
      <c r="G424" s="48"/>
      <c r="H424" s="48"/>
      <c r="I424" s="48"/>
      <c r="AB424" s="8" t="s">
        <v>1144</v>
      </c>
      <c r="AC424" s="8"/>
    </row>
    <row r="425" spans="1:29" x14ac:dyDescent="0.25">
      <c r="A425" s="9">
        <v>6</v>
      </c>
      <c r="B425" s="24">
        <v>2</v>
      </c>
      <c r="C425" s="2">
        <f t="shared" si="18"/>
        <v>0</v>
      </c>
      <c r="D425" s="8" t="s">
        <v>515</v>
      </c>
      <c r="E425" s="22">
        <f t="shared" si="19"/>
        <v>44</v>
      </c>
      <c r="F425" s="48"/>
      <c r="G425" s="48"/>
      <c r="H425" s="48"/>
      <c r="I425" s="48"/>
      <c r="AB425" s="8" t="s">
        <v>1146</v>
      </c>
      <c r="AC425" s="8" t="s">
        <v>1147</v>
      </c>
    </row>
    <row r="426" spans="1:29" x14ac:dyDescent="0.25">
      <c r="A426" s="9">
        <v>2</v>
      </c>
      <c r="B426" s="24">
        <v>7</v>
      </c>
      <c r="C426" s="2">
        <f t="shared" si="18"/>
        <v>0</v>
      </c>
      <c r="D426" s="8" t="s">
        <v>312</v>
      </c>
      <c r="E426" s="22">
        <f t="shared" si="19"/>
        <v>22</v>
      </c>
      <c r="F426" s="48"/>
      <c r="G426" s="48"/>
      <c r="H426" s="48"/>
      <c r="I426" s="48"/>
      <c r="AB426" s="8" t="s">
        <v>1149</v>
      </c>
      <c r="AC426" s="8" t="s">
        <v>1150</v>
      </c>
    </row>
    <row r="427" spans="1:29" x14ac:dyDescent="0.25">
      <c r="A427" s="9">
        <v>3</v>
      </c>
      <c r="B427" s="24">
        <v>2</v>
      </c>
      <c r="C427" s="2">
        <f t="shared" si="18"/>
        <v>0</v>
      </c>
      <c r="D427" s="8" t="s">
        <v>312</v>
      </c>
      <c r="E427" s="22">
        <f t="shared" si="19"/>
        <v>44</v>
      </c>
      <c r="F427" s="48"/>
      <c r="G427" s="48"/>
      <c r="H427" s="48"/>
      <c r="I427" s="48"/>
      <c r="AB427" s="8" t="s">
        <v>1152</v>
      </c>
      <c r="AC427" s="8" t="s">
        <v>1153</v>
      </c>
    </row>
    <row r="428" spans="1:29" x14ac:dyDescent="0.25">
      <c r="A428" s="9">
        <v>7</v>
      </c>
      <c r="B428" s="24">
        <v>7</v>
      </c>
      <c r="C428" s="2">
        <f t="shared" si="18"/>
        <v>1</v>
      </c>
      <c r="D428" s="8" t="s">
        <v>733</v>
      </c>
      <c r="E428" s="22">
        <f t="shared" si="19"/>
        <v>18</v>
      </c>
      <c r="F428" s="48"/>
      <c r="G428" s="48"/>
      <c r="H428" s="48"/>
      <c r="I428" s="48"/>
      <c r="AB428" s="8" t="s">
        <v>1155</v>
      </c>
      <c r="AC428" s="8"/>
    </row>
    <row r="429" spans="1:29" x14ac:dyDescent="0.25">
      <c r="A429" s="9">
        <v>5</v>
      </c>
      <c r="B429" s="24">
        <v>8</v>
      </c>
      <c r="C429" s="2">
        <f t="shared" si="18"/>
        <v>0</v>
      </c>
      <c r="D429" s="8" t="s">
        <v>966</v>
      </c>
      <c r="E429" s="22">
        <f t="shared" si="19"/>
        <v>24</v>
      </c>
      <c r="F429" s="48"/>
      <c r="G429" s="48"/>
      <c r="H429" s="48"/>
      <c r="I429" s="48"/>
      <c r="AB429" s="8" t="s">
        <v>1157</v>
      </c>
      <c r="AC429" s="8" t="s">
        <v>1158</v>
      </c>
    </row>
    <row r="430" spans="1:29" x14ac:dyDescent="0.25">
      <c r="A430" s="9">
        <v>5</v>
      </c>
      <c r="B430" s="24">
        <v>7</v>
      </c>
      <c r="C430" s="2">
        <f t="shared" si="18"/>
        <v>0</v>
      </c>
      <c r="D430" s="8" t="s">
        <v>806</v>
      </c>
      <c r="E430" s="22">
        <f t="shared" si="19"/>
        <v>32</v>
      </c>
      <c r="F430" s="48"/>
      <c r="G430" s="48"/>
      <c r="H430" s="48"/>
      <c r="I430" s="48"/>
      <c r="AB430" s="8" t="s">
        <v>1160</v>
      </c>
      <c r="AC430" s="8" t="s">
        <v>1161</v>
      </c>
    </row>
    <row r="431" spans="1:29" x14ac:dyDescent="0.25">
      <c r="A431" s="9">
        <v>5</v>
      </c>
      <c r="B431" s="24">
        <v>5</v>
      </c>
      <c r="C431" s="2">
        <f t="shared" si="18"/>
        <v>1</v>
      </c>
      <c r="D431" s="8" t="s">
        <v>793</v>
      </c>
      <c r="E431" s="22">
        <f t="shared" si="19"/>
        <v>10</v>
      </c>
      <c r="F431" s="48"/>
      <c r="G431" s="48"/>
      <c r="H431" s="48"/>
      <c r="I431" s="48"/>
      <c r="AB431" s="8" t="s">
        <v>1163</v>
      </c>
      <c r="AC431" s="8" t="s">
        <v>1164</v>
      </c>
    </row>
    <row r="432" spans="1:29" x14ac:dyDescent="0.25">
      <c r="A432" s="9">
        <v>7</v>
      </c>
      <c r="B432" s="24">
        <v>5</v>
      </c>
      <c r="C432" s="2">
        <f t="shared" si="18"/>
        <v>0</v>
      </c>
      <c r="D432" s="8" t="s">
        <v>12</v>
      </c>
      <c r="E432" s="22">
        <f t="shared" si="19"/>
        <v>18</v>
      </c>
      <c r="F432" s="48"/>
      <c r="G432" s="48"/>
      <c r="H432" s="48"/>
      <c r="I432" s="48"/>
      <c r="AB432" s="8" t="s">
        <v>1166</v>
      </c>
      <c r="AC432" s="8" t="s">
        <v>1167</v>
      </c>
    </row>
    <row r="433" spans="1:29" x14ac:dyDescent="0.25">
      <c r="A433" s="9">
        <v>5</v>
      </c>
      <c r="B433" s="24">
        <v>5</v>
      </c>
      <c r="C433" s="2">
        <f t="shared" si="18"/>
        <v>1</v>
      </c>
      <c r="D433" s="8" t="s">
        <v>667</v>
      </c>
      <c r="E433" s="22">
        <f t="shared" si="19"/>
        <v>22</v>
      </c>
      <c r="F433" s="48"/>
      <c r="G433" s="48"/>
      <c r="H433" s="48"/>
      <c r="I433" s="48"/>
      <c r="AB433" s="8" t="s">
        <v>1169</v>
      </c>
      <c r="AC433" s="8" t="s">
        <v>1170</v>
      </c>
    </row>
    <row r="434" spans="1:29" x14ac:dyDescent="0.25">
      <c r="A434" s="9">
        <v>5</v>
      </c>
      <c r="B434" s="24">
        <v>5</v>
      </c>
      <c r="C434" s="2">
        <f t="shared" si="18"/>
        <v>1</v>
      </c>
      <c r="D434" s="8" t="s">
        <v>619</v>
      </c>
      <c r="E434" s="22">
        <f t="shared" si="19"/>
        <v>10</v>
      </c>
      <c r="F434" s="48"/>
      <c r="G434" s="48"/>
      <c r="H434" s="48"/>
      <c r="I434" s="48"/>
      <c r="AB434" s="8" t="s">
        <v>1172</v>
      </c>
      <c r="AC434" s="8"/>
    </row>
    <row r="435" spans="1:29" x14ac:dyDescent="0.25">
      <c r="A435" s="9">
        <v>7</v>
      </c>
      <c r="B435" s="24">
        <v>1</v>
      </c>
      <c r="C435" s="2">
        <f t="shared" si="18"/>
        <v>0</v>
      </c>
      <c r="D435" s="8" t="s">
        <v>515</v>
      </c>
      <c r="E435" s="22">
        <f t="shared" si="19"/>
        <v>22</v>
      </c>
      <c r="F435" s="48"/>
      <c r="G435" s="48"/>
      <c r="H435" s="48"/>
      <c r="I435" s="48"/>
      <c r="AB435" s="8" t="s">
        <v>1174</v>
      </c>
      <c r="AC435" s="8" t="s">
        <v>1175</v>
      </c>
    </row>
    <row r="436" spans="1:29" x14ac:dyDescent="0.25">
      <c r="A436" s="9">
        <v>7</v>
      </c>
      <c r="B436" s="24">
        <v>2</v>
      </c>
      <c r="C436" s="2">
        <f t="shared" si="18"/>
        <v>0</v>
      </c>
      <c r="D436" s="8" t="s">
        <v>748</v>
      </c>
      <c r="E436" s="22">
        <f t="shared" si="19"/>
        <v>28</v>
      </c>
      <c r="F436" s="48"/>
      <c r="G436" s="48"/>
      <c r="H436" s="48"/>
      <c r="I436" s="48"/>
      <c r="AB436" s="8" t="s">
        <v>1177</v>
      </c>
      <c r="AC436" s="8"/>
    </row>
    <row r="437" spans="1:29" x14ac:dyDescent="0.25">
      <c r="A437" s="9">
        <v>7</v>
      </c>
      <c r="B437" s="24">
        <v>7</v>
      </c>
      <c r="C437" s="2">
        <f t="shared" si="18"/>
        <v>1</v>
      </c>
      <c r="D437" s="8" t="s">
        <v>742</v>
      </c>
      <c r="E437" s="22">
        <f t="shared" si="19"/>
        <v>24</v>
      </c>
      <c r="F437" s="48"/>
      <c r="G437" s="48"/>
      <c r="H437" s="48"/>
      <c r="I437" s="48"/>
      <c r="AB437" s="8" t="s">
        <v>1179</v>
      </c>
      <c r="AC437" s="8" t="s">
        <v>1180</v>
      </c>
    </row>
    <row r="438" spans="1:29" x14ac:dyDescent="0.25">
      <c r="A438" s="9">
        <v>5</v>
      </c>
      <c r="B438" s="24">
        <v>5</v>
      </c>
      <c r="C438" s="2">
        <f t="shared" si="18"/>
        <v>1</v>
      </c>
      <c r="D438" s="8" t="s">
        <v>515</v>
      </c>
      <c r="E438" s="22">
        <f t="shared" si="19"/>
        <v>38</v>
      </c>
      <c r="F438" s="48"/>
      <c r="G438" s="48"/>
      <c r="H438" s="48"/>
      <c r="I438" s="48"/>
      <c r="AB438" s="8" t="s">
        <v>1182</v>
      </c>
      <c r="AC438" s="8"/>
    </row>
    <row r="439" spans="1:29" x14ac:dyDescent="0.25">
      <c r="A439" s="9">
        <v>5</v>
      </c>
      <c r="B439" s="24">
        <v>5</v>
      </c>
      <c r="C439" s="2">
        <f t="shared" si="18"/>
        <v>1</v>
      </c>
      <c r="D439" s="8" t="s">
        <v>312</v>
      </c>
      <c r="E439" s="22">
        <f t="shared" si="19"/>
        <v>34</v>
      </c>
      <c r="F439" s="48"/>
      <c r="G439" s="48"/>
      <c r="H439" s="48"/>
      <c r="I439" s="48"/>
      <c r="AB439" s="8" t="s">
        <v>1184</v>
      </c>
      <c r="AC439" s="8" t="s">
        <v>1185</v>
      </c>
    </row>
    <row r="440" spans="1:29" x14ac:dyDescent="0.25">
      <c r="A440" s="9">
        <v>8</v>
      </c>
      <c r="B440" s="24">
        <v>6</v>
      </c>
      <c r="C440" s="2">
        <f t="shared" si="18"/>
        <v>0</v>
      </c>
      <c r="D440" s="8" t="s">
        <v>733</v>
      </c>
      <c r="E440" s="22">
        <f t="shared" si="19"/>
        <v>18</v>
      </c>
      <c r="F440" s="48"/>
      <c r="G440" s="48"/>
      <c r="H440" s="48"/>
      <c r="I440" s="48"/>
      <c r="AB440" s="8" t="s">
        <v>1187</v>
      </c>
      <c r="AC440" s="8"/>
    </row>
    <row r="441" spans="1:29" x14ac:dyDescent="0.25">
      <c r="A441" s="9">
        <v>5</v>
      </c>
      <c r="B441" s="24">
        <v>5</v>
      </c>
      <c r="C441" s="2">
        <f t="shared" si="18"/>
        <v>1</v>
      </c>
      <c r="D441" s="8" t="s">
        <v>806</v>
      </c>
      <c r="E441" s="22">
        <f t="shared" si="19"/>
        <v>16</v>
      </c>
      <c r="F441" s="48"/>
      <c r="G441" s="48"/>
      <c r="H441" s="48"/>
      <c r="I441" s="48"/>
      <c r="AB441" s="8" t="s">
        <v>1189</v>
      </c>
      <c r="AC441" s="8"/>
    </row>
    <row r="442" spans="1:29" x14ac:dyDescent="0.25">
      <c r="A442" s="9">
        <v>7</v>
      </c>
      <c r="B442" s="24">
        <v>8</v>
      </c>
      <c r="C442" s="2">
        <f t="shared" si="18"/>
        <v>0</v>
      </c>
      <c r="D442" s="8" t="s">
        <v>601</v>
      </c>
      <c r="E442" s="22">
        <f t="shared" si="19"/>
        <v>30</v>
      </c>
      <c r="F442" s="48"/>
      <c r="G442" s="48"/>
      <c r="H442" s="48"/>
      <c r="I442" s="48"/>
      <c r="AB442" s="8" t="s">
        <v>1191</v>
      </c>
      <c r="AC442" s="8"/>
    </row>
    <row r="443" spans="1:29" x14ac:dyDescent="0.25">
      <c r="A443" s="9">
        <v>3</v>
      </c>
      <c r="B443" s="24">
        <v>4</v>
      </c>
      <c r="C443" s="2">
        <f t="shared" si="18"/>
        <v>0</v>
      </c>
      <c r="D443" s="8" t="s">
        <v>267</v>
      </c>
      <c r="E443" s="22">
        <f t="shared" si="19"/>
        <v>20</v>
      </c>
      <c r="F443" s="48"/>
      <c r="G443" s="48"/>
      <c r="H443" s="48"/>
      <c r="I443" s="48"/>
      <c r="AB443" s="8" t="s">
        <v>1193</v>
      </c>
      <c r="AC443" s="8"/>
    </row>
    <row r="444" spans="1:29" x14ac:dyDescent="0.25">
      <c r="A444" s="9">
        <v>5</v>
      </c>
      <c r="B444" s="24">
        <v>7</v>
      </c>
      <c r="C444" s="2">
        <f t="shared" si="18"/>
        <v>0</v>
      </c>
      <c r="D444" s="8" t="s">
        <v>728</v>
      </c>
      <c r="E444" s="22">
        <f t="shared" si="19"/>
        <v>10</v>
      </c>
      <c r="F444" s="48"/>
      <c r="G444" s="48"/>
      <c r="H444" s="48"/>
      <c r="I444" s="48"/>
      <c r="AB444" s="8" t="s">
        <v>1195</v>
      </c>
      <c r="AC444" s="8" t="s">
        <v>1196</v>
      </c>
    </row>
    <row r="445" spans="1:29" x14ac:dyDescent="0.25">
      <c r="A445" s="9">
        <v>5</v>
      </c>
      <c r="B445" s="24">
        <v>7</v>
      </c>
      <c r="C445" s="2">
        <f t="shared" si="18"/>
        <v>0</v>
      </c>
      <c r="D445" s="8" t="s">
        <v>601</v>
      </c>
      <c r="E445" s="22">
        <f t="shared" si="19"/>
        <v>10</v>
      </c>
      <c r="F445" s="48"/>
      <c r="G445" s="48"/>
      <c r="H445" s="48"/>
      <c r="I445" s="48"/>
      <c r="AB445" s="8" t="s">
        <v>1198</v>
      </c>
      <c r="AC445" s="8" t="s">
        <v>1199</v>
      </c>
    </row>
    <row r="446" spans="1:29" x14ac:dyDescent="0.25">
      <c r="A446" s="9">
        <v>5</v>
      </c>
      <c r="B446" s="24">
        <v>5</v>
      </c>
      <c r="C446" s="2">
        <f t="shared" si="18"/>
        <v>1</v>
      </c>
      <c r="D446" s="8" t="s">
        <v>532</v>
      </c>
      <c r="E446" s="22">
        <f t="shared" si="19"/>
        <v>20</v>
      </c>
      <c r="F446" s="48"/>
      <c r="G446" s="48"/>
      <c r="H446" s="48"/>
      <c r="I446" s="48"/>
      <c r="AB446" s="8" t="s">
        <v>1201</v>
      </c>
      <c r="AC446" s="8" t="s">
        <v>1202</v>
      </c>
    </row>
    <row r="447" spans="1:29" x14ac:dyDescent="0.25">
      <c r="A447" s="9">
        <v>5</v>
      </c>
      <c r="B447" s="24">
        <v>5</v>
      </c>
      <c r="C447" s="2">
        <f t="shared" si="18"/>
        <v>1</v>
      </c>
      <c r="D447" s="8" t="s">
        <v>267</v>
      </c>
      <c r="E447" s="22">
        <f t="shared" si="19"/>
        <v>12</v>
      </c>
      <c r="F447" s="48"/>
      <c r="G447" s="48"/>
      <c r="H447" s="48"/>
      <c r="I447" s="48"/>
      <c r="AB447" s="8" t="s">
        <v>1204</v>
      </c>
      <c r="AC447" s="8" t="s">
        <v>1205</v>
      </c>
    </row>
    <row r="448" spans="1:29" x14ac:dyDescent="0.25">
      <c r="A448" s="9">
        <v>2</v>
      </c>
      <c r="B448" s="24">
        <v>8</v>
      </c>
      <c r="C448" s="2">
        <f t="shared" si="18"/>
        <v>0</v>
      </c>
      <c r="D448" s="8" t="s">
        <v>667</v>
      </c>
      <c r="E448" s="22">
        <f t="shared" si="19"/>
        <v>14</v>
      </c>
      <c r="F448" s="48"/>
      <c r="G448" s="48"/>
      <c r="H448" s="48"/>
      <c r="I448" s="48"/>
      <c r="AB448" s="8" t="s">
        <v>1207</v>
      </c>
      <c r="AC448" s="8" t="s">
        <v>1208</v>
      </c>
    </row>
    <row r="449" spans="1:29" x14ac:dyDescent="0.25">
      <c r="A449" s="9">
        <v>2</v>
      </c>
      <c r="B449" s="24">
        <v>8</v>
      </c>
      <c r="C449" s="2">
        <f t="shared" ref="C449:C512" si="20">IF(A449=B449,1,0)</f>
        <v>0</v>
      </c>
      <c r="D449" s="8" t="s">
        <v>166</v>
      </c>
      <c r="E449" s="22">
        <f t="shared" si="19"/>
        <v>18</v>
      </c>
      <c r="F449" s="48"/>
      <c r="G449" s="48"/>
      <c r="H449" s="48"/>
      <c r="I449" s="48"/>
      <c r="AB449" s="8" t="s">
        <v>1210</v>
      </c>
      <c r="AC449" s="8"/>
    </row>
    <row r="450" spans="1:29" x14ac:dyDescent="0.25">
      <c r="A450" s="9">
        <v>7</v>
      </c>
      <c r="B450" s="24">
        <v>7</v>
      </c>
      <c r="C450" s="2">
        <f t="shared" si="20"/>
        <v>1</v>
      </c>
      <c r="D450" s="8" t="s">
        <v>267</v>
      </c>
      <c r="E450" s="22">
        <f t="shared" si="19"/>
        <v>36</v>
      </c>
      <c r="F450" s="48"/>
      <c r="G450" s="48"/>
      <c r="H450" s="48"/>
      <c r="I450" s="48"/>
      <c r="AB450" s="8" t="s">
        <v>1212</v>
      </c>
      <c r="AC450" s="8" t="s">
        <v>1213</v>
      </c>
    </row>
    <row r="451" spans="1:29" x14ac:dyDescent="0.25">
      <c r="A451" s="9">
        <v>6</v>
      </c>
      <c r="B451" s="24">
        <v>5</v>
      </c>
      <c r="C451" s="2">
        <f t="shared" si="20"/>
        <v>0</v>
      </c>
      <c r="D451" s="8" t="s">
        <v>312</v>
      </c>
      <c r="E451" s="22">
        <f t="shared" ref="E451:E514" si="21">LEN(TRIM(AB451))-LEN(SUBSTITUTE(TRIM(AB451)," ",""))+LEN(TRIM(AB451))-LEN(SUBSTITUTE(TRIM(AB451)," ",""))+2</f>
        <v>26</v>
      </c>
      <c r="F451" s="48"/>
      <c r="G451" s="48"/>
      <c r="H451" s="48"/>
      <c r="I451" s="48"/>
      <c r="AB451" s="8" t="s">
        <v>1215</v>
      </c>
      <c r="AC451" s="8" t="s">
        <v>1216</v>
      </c>
    </row>
    <row r="452" spans="1:29" x14ac:dyDescent="0.25">
      <c r="A452" s="9">
        <v>5</v>
      </c>
      <c r="B452" s="24">
        <v>1</v>
      </c>
      <c r="C452" s="2">
        <f t="shared" si="20"/>
        <v>0</v>
      </c>
      <c r="D452" s="8" t="s">
        <v>166</v>
      </c>
      <c r="E452" s="22">
        <f t="shared" si="21"/>
        <v>16</v>
      </c>
      <c r="F452" s="48"/>
      <c r="G452" s="48"/>
      <c r="H452" s="48"/>
      <c r="I452" s="48"/>
      <c r="AB452" s="8" t="s">
        <v>1218</v>
      </c>
      <c r="AC452" s="8"/>
    </row>
    <row r="453" spans="1:29" x14ac:dyDescent="0.25">
      <c r="A453" s="9">
        <v>5</v>
      </c>
      <c r="B453" s="24">
        <v>5</v>
      </c>
      <c r="C453" s="2">
        <f t="shared" si="20"/>
        <v>1</v>
      </c>
      <c r="D453" s="8" t="s">
        <v>748</v>
      </c>
      <c r="E453" s="22">
        <f t="shared" si="21"/>
        <v>30</v>
      </c>
      <c r="F453" s="48"/>
      <c r="G453" s="48"/>
      <c r="H453" s="48"/>
      <c r="I453" s="48"/>
      <c r="AB453" s="8" t="s">
        <v>1220</v>
      </c>
      <c r="AC453" s="8" t="s">
        <v>1221</v>
      </c>
    </row>
    <row r="454" spans="1:29" x14ac:dyDescent="0.25">
      <c r="A454" s="9">
        <v>2</v>
      </c>
      <c r="B454" s="24">
        <v>5</v>
      </c>
      <c r="C454" s="2">
        <f t="shared" si="20"/>
        <v>0</v>
      </c>
      <c r="D454" s="8" t="s">
        <v>760</v>
      </c>
      <c r="E454" s="22">
        <f t="shared" si="21"/>
        <v>28</v>
      </c>
      <c r="F454" s="48"/>
      <c r="G454" s="48"/>
      <c r="H454" s="48"/>
      <c r="I454" s="48"/>
      <c r="AB454" s="8" t="s">
        <v>1223</v>
      </c>
      <c r="AC454" s="8" t="s">
        <v>1224</v>
      </c>
    </row>
    <row r="455" spans="1:29" x14ac:dyDescent="0.25">
      <c r="A455" s="9">
        <v>6</v>
      </c>
      <c r="B455" s="24">
        <v>5</v>
      </c>
      <c r="C455" s="2">
        <f t="shared" si="20"/>
        <v>0</v>
      </c>
      <c r="D455" s="8" t="s">
        <v>601</v>
      </c>
      <c r="E455" s="22">
        <f t="shared" si="21"/>
        <v>24</v>
      </c>
      <c r="F455" s="48"/>
      <c r="G455" s="48"/>
      <c r="H455" s="48"/>
      <c r="I455" s="48"/>
      <c r="AB455" s="8" t="s">
        <v>1226</v>
      </c>
      <c r="AC455" s="8" t="s">
        <v>1227</v>
      </c>
    </row>
    <row r="456" spans="1:29" x14ac:dyDescent="0.25">
      <c r="A456" s="9">
        <v>8</v>
      </c>
      <c r="B456" s="24">
        <v>2</v>
      </c>
      <c r="C456" s="2">
        <f t="shared" si="20"/>
        <v>0</v>
      </c>
      <c r="D456" s="8" t="s">
        <v>966</v>
      </c>
      <c r="E456" s="22">
        <f t="shared" si="21"/>
        <v>24</v>
      </c>
      <c r="F456" s="48"/>
      <c r="G456" s="48"/>
      <c r="H456" s="48"/>
      <c r="I456" s="48"/>
      <c r="AB456" s="8" t="s">
        <v>1229</v>
      </c>
      <c r="AC456" s="8" t="s">
        <v>1230</v>
      </c>
    </row>
    <row r="457" spans="1:29" x14ac:dyDescent="0.25">
      <c r="A457" s="9">
        <v>5</v>
      </c>
      <c r="B457" s="24">
        <v>5</v>
      </c>
      <c r="C457" s="2">
        <f t="shared" si="20"/>
        <v>1</v>
      </c>
      <c r="D457" s="8" t="s">
        <v>748</v>
      </c>
      <c r="E457" s="22">
        <f t="shared" si="21"/>
        <v>14</v>
      </c>
      <c r="F457" s="48"/>
      <c r="G457" s="48"/>
      <c r="H457" s="48"/>
      <c r="I457" s="48"/>
      <c r="AB457" s="8" t="s">
        <v>1232</v>
      </c>
      <c r="AC457" s="8" t="s">
        <v>1233</v>
      </c>
    </row>
    <row r="458" spans="1:29" x14ac:dyDescent="0.25">
      <c r="A458" s="9">
        <v>5</v>
      </c>
      <c r="B458" s="24">
        <v>5</v>
      </c>
      <c r="C458" s="2">
        <f t="shared" si="20"/>
        <v>1</v>
      </c>
      <c r="D458" s="8" t="s">
        <v>806</v>
      </c>
      <c r="E458" s="22">
        <f t="shared" si="21"/>
        <v>34</v>
      </c>
      <c r="F458" s="48"/>
      <c r="G458" s="48"/>
      <c r="H458" s="48"/>
      <c r="I458" s="48"/>
      <c r="AB458" s="8" t="s">
        <v>1235</v>
      </c>
      <c r="AC458" s="8" t="s">
        <v>1236</v>
      </c>
    </row>
    <row r="459" spans="1:29" x14ac:dyDescent="0.25">
      <c r="A459" s="9">
        <v>2</v>
      </c>
      <c r="B459" s="24">
        <v>5</v>
      </c>
      <c r="C459" s="2">
        <f t="shared" si="20"/>
        <v>0</v>
      </c>
      <c r="D459" s="8" t="s">
        <v>12</v>
      </c>
      <c r="E459" s="22">
        <f t="shared" si="21"/>
        <v>24</v>
      </c>
      <c r="F459" s="48"/>
      <c r="G459" s="48"/>
      <c r="H459" s="48"/>
      <c r="I459" s="48"/>
      <c r="AB459" s="8" t="s">
        <v>1238</v>
      </c>
      <c r="AC459" s="8"/>
    </row>
    <row r="460" spans="1:29" x14ac:dyDescent="0.25">
      <c r="A460" s="9">
        <v>7</v>
      </c>
      <c r="B460" s="24">
        <v>7</v>
      </c>
      <c r="C460" s="2">
        <f t="shared" si="20"/>
        <v>1</v>
      </c>
      <c r="D460" s="8" t="s">
        <v>532</v>
      </c>
      <c r="E460" s="22">
        <f t="shared" si="21"/>
        <v>18</v>
      </c>
      <c r="F460" s="48"/>
      <c r="G460" s="48"/>
      <c r="H460" s="48"/>
      <c r="I460" s="48"/>
      <c r="AB460" s="8" t="s">
        <v>1240</v>
      </c>
      <c r="AC460" s="8" t="s">
        <v>1241</v>
      </c>
    </row>
    <row r="461" spans="1:29" x14ac:dyDescent="0.25">
      <c r="A461" s="9">
        <v>7</v>
      </c>
      <c r="B461" s="24">
        <v>7</v>
      </c>
      <c r="C461" s="2">
        <f t="shared" si="20"/>
        <v>1</v>
      </c>
      <c r="D461" s="8" t="s">
        <v>874</v>
      </c>
      <c r="E461" s="22">
        <f t="shared" si="21"/>
        <v>16</v>
      </c>
      <c r="F461" s="48"/>
      <c r="G461" s="48"/>
      <c r="H461" s="48"/>
      <c r="I461" s="48"/>
      <c r="AB461" s="8" t="s">
        <v>1243</v>
      </c>
      <c r="AC461" s="8" t="s">
        <v>1244</v>
      </c>
    </row>
    <row r="462" spans="1:29" x14ac:dyDescent="0.25">
      <c r="A462" s="9">
        <v>7</v>
      </c>
      <c r="B462" s="24">
        <v>5</v>
      </c>
      <c r="C462" s="2">
        <f t="shared" si="20"/>
        <v>0</v>
      </c>
      <c r="D462" s="8" t="s">
        <v>742</v>
      </c>
      <c r="E462" s="22">
        <f t="shared" si="21"/>
        <v>38</v>
      </c>
      <c r="F462" s="48"/>
      <c r="G462" s="48"/>
      <c r="H462" s="48"/>
      <c r="I462" s="48"/>
      <c r="AB462" s="8" t="s">
        <v>1246</v>
      </c>
      <c r="AC462" s="8" t="s">
        <v>1247</v>
      </c>
    </row>
    <row r="463" spans="1:29" x14ac:dyDescent="0.25">
      <c r="A463" s="9">
        <v>7</v>
      </c>
      <c r="B463" s="24">
        <v>7</v>
      </c>
      <c r="C463" s="2">
        <f t="shared" si="20"/>
        <v>1</v>
      </c>
      <c r="D463" s="8" t="s">
        <v>874</v>
      </c>
      <c r="E463" s="22">
        <f t="shared" si="21"/>
        <v>22</v>
      </c>
      <c r="F463" s="48"/>
      <c r="G463" s="48"/>
      <c r="H463" s="48"/>
      <c r="I463" s="48"/>
      <c r="AB463" s="8" t="s">
        <v>1249</v>
      </c>
      <c r="AC463" s="8" t="s">
        <v>1250</v>
      </c>
    </row>
    <row r="464" spans="1:29" x14ac:dyDescent="0.25">
      <c r="A464" s="9">
        <v>4</v>
      </c>
      <c r="B464" s="24">
        <v>3</v>
      </c>
      <c r="C464" s="2">
        <f t="shared" si="20"/>
        <v>0</v>
      </c>
      <c r="D464" s="8" t="s">
        <v>321</v>
      </c>
      <c r="E464" s="22">
        <f t="shared" si="21"/>
        <v>32</v>
      </c>
      <c r="F464" s="48"/>
      <c r="G464" s="48"/>
      <c r="H464" s="48"/>
      <c r="I464" s="48"/>
      <c r="AB464" s="8" t="s">
        <v>1252</v>
      </c>
      <c r="AC464" s="8" t="s">
        <v>1253</v>
      </c>
    </row>
    <row r="465" spans="1:29" x14ac:dyDescent="0.25">
      <c r="A465" s="9">
        <v>8</v>
      </c>
      <c r="B465" s="24">
        <v>2</v>
      </c>
      <c r="C465" s="2">
        <f t="shared" si="20"/>
        <v>0</v>
      </c>
      <c r="D465" s="8" t="s">
        <v>789</v>
      </c>
      <c r="E465" s="22">
        <f t="shared" si="21"/>
        <v>24</v>
      </c>
      <c r="F465" s="48"/>
      <c r="G465" s="48"/>
      <c r="H465" s="48"/>
      <c r="I465" s="48"/>
      <c r="AB465" s="8" t="s">
        <v>1255</v>
      </c>
      <c r="AC465" s="8" t="s">
        <v>1256</v>
      </c>
    </row>
    <row r="466" spans="1:29" x14ac:dyDescent="0.25">
      <c r="A466" s="9">
        <v>8</v>
      </c>
      <c r="B466" s="24">
        <v>2</v>
      </c>
      <c r="C466" s="2">
        <f t="shared" si="20"/>
        <v>0</v>
      </c>
      <c r="D466" s="8" t="s">
        <v>760</v>
      </c>
      <c r="E466" s="22">
        <f t="shared" si="21"/>
        <v>16</v>
      </c>
      <c r="F466" s="48"/>
      <c r="G466" s="48"/>
      <c r="H466" s="48"/>
      <c r="I466" s="48"/>
      <c r="AB466" s="8" t="s">
        <v>1258</v>
      </c>
      <c r="AC466" s="8"/>
    </row>
    <row r="467" spans="1:29" x14ac:dyDescent="0.25">
      <c r="A467" s="9">
        <v>2</v>
      </c>
      <c r="B467" s="24">
        <v>2</v>
      </c>
      <c r="C467" s="2">
        <f t="shared" si="20"/>
        <v>1</v>
      </c>
      <c r="D467" s="8" t="s">
        <v>733</v>
      </c>
      <c r="E467" s="22">
        <f t="shared" si="21"/>
        <v>18</v>
      </c>
      <c r="F467" s="48"/>
      <c r="G467" s="48"/>
      <c r="H467" s="48"/>
      <c r="I467" s="48"/>
      <c r="AB467" s="8" t="s">
        <v>1260</v>
      </c>
      <c r="AC467" s="8"/>
    </row>
    <row r="468" spans="1:29" x14ac:dyDescent="0.25">
      <c r="A468" s="9">
        <v>6</v>
      </c>
      <c r="B468" s="24">
        <v>2</v>
      </c>
      <c r="C468" s="2">
        <f t="shared" si="20"/>
        <v>0</v>
      </c>
      <c r="D468" s="8" t="s">
        <v>166</v>
      </c>
      <c r="E468" s="22">
        <f t="shared" si="21"/>
        <v>12</v>
      </c>
      <c r="F468" s="48"/>
      <c r="G468" s="48"/>
      <c r="H468" s="48"/>
      <c r="I468" s="48"/>
      <c r="AB468" s="8" t="s">
        <v>1262</v>
      </c>
      <c r="AC468" s="8"/>
    </row>
    <row r="469" spans="1:29" x14ac:dyDescent="0.25">
      <c r="A469" s="9">
        <v>6</v>
      </c>
      <c r="B469" s="24">
        <v>5</v>
      </c>
      <c r="C469" s="2">
        <f t="shared" si="20"/>
        <v>0</v>
      </c>
      <c r="D469" s="8" t="s">
        <v>166</v>
      </c>
      <c r="E469" s="22">
        <f t="shared" si="21"/>
        <v>26</v>
      </c>
      <c r="F469" s="48"/>
      <c r="G469" s="48"/>
      <c r="H469" s="48"/>
      <c r="I469" s="48"/>
      <c r="AB469" s="8" t="s">
        <v>1264</v>
      </c>
      <c r="AC469" s="8"/>
    </row>
    <row r="470" spans="1:29" x14ac:dyDescent="0.25">
      <c r="A470" s="9">
        <v>5</v>
      </c>
      <c r="B470" s="24">
        <v>5</v>
      </c>
      <c r="C470" s="2">
        <f t="shared" si="20"/>
        <v>1</v>
      </c>
      <c r="D470" s="8" t="s">
        <v>127</v>
      </c>
      <c r="E470" s="22">
        <f t="shared" si="21"/>
        <v>30</v>
      </c>
      <c r="F470" s="48"/>
      <c r="G470" s="48"/>
      <c r="H470" s="48"/>
      <c r="I470" s="48"/>
      <c r="AB470" s="8" t="s">
        <v>1266</v>
      </c>
      <c r="AC470" s="8" t="s">
        <v>1267</v>
      </c>
    </row>
    <row r="471" spans="1:29" x14ac:dyDescent="0.25">
      <c r="A471" s="9">
        <v>5</v>
      </c>
      <c r="B471" s="24">
        <v>5</v>
      </c>
      <c r="C471" s="2">
        <f t="shared" si="20"/>
        <v>1</v>
      </c>
      <c r="D471" s="8" t="s">
        <v>806</v>
      </c>
      <c r="E471" s="22">
        <f t="shared" si="21"/>
        <v>16</v>
      </c>
      <c r="F471" s="48"/>
      <c r="G471" s="48"/>
      <c r="H471" s="48"/>
      <c r="I471" s="48"/>
      <c r="AB471" s="8" t="s">
        <v>1269</v>
      </c>
      <c r="AC471" s="8" t="s">
        <v>1270</v>
      </c>
    </row>
    <row r="472" spans="1:29" x14ac:dyDescent="0.25">
      <c r="A472" s="9">
        <v>7</v>
      </c>
      <c r="B472" s="24">
        <v>7</v>
      </c>
      <c r="C472" s="2">
        <f t="shared" si="20"/>
        <v>1</v>
      </c>
      <c r="D472" s="8" t="s">
        <v>728</v>
      </c>
      <c r="E472" s="22">
        <f t="shared" si="21"/>
        <v>26</v>
      </c>
      <c r="F472" s="48"/>
      <c r="G472" s="48"/>
      <c r="H472" s="48"/>
      <c r="I472" s="48"/>
      <c r="AB472" s="8" t="s">
        <v>1272</v>
      </c>
      <c r="AC472" s="8" t="s">
        <v>1273</v>
      </c>
    </row>
    <row r="473" spans="1:29" x14ac:dyDescent="0.25">
      <c r="A473" s="9">
        <v>7</v>
      </c>
      <c r="B473" s="24">
        <v>2</v>
      </c>
      <c r="C473" s="2">
        <f t="shared" si="20"/>
        <v>0</v>
      </c>
      <c r="D473" s="8" t="s">
        <v>619</v>
      </c>
      <c r="E473" s="22">
        <f t="shared" si="21"/>
        <v>38</v>
      </c>
      <c r="F473" s="48"/>
      <c r="G473" s="48"/>
      <c r="H473" s="48"/>
      <c r="I473" s="48"/>
      <c r="AB473" s="8" t="s">
        <v>1275</v>
      </c>
      <c r="AC473" s="8"/>
    </row>
    <row r="474" spans="1:29" x14ac:dyDescent="0.25">
      <c r="A474" s="9">
        <v>6</v>
      </c>
      <c r="B474" s="24">
        <v>5</v>
      </c>
      <c r="C474" s="2">
        <f t="shared" si="20"/>
        <v>0</v>
      </c>
      <c r="D474" s="8" t="s">
        <v>166</v>
      </c>
      <c r="E474" s="22">
        <f t="shared" si="21"/>
        <v>28</v>
      </c>
      <c r="F474" s="48"/>
      <c r="G474" s="48"/>
      <c r="H474" s="48"/>
      <c r="I474" s="48"/>
      <c r="AB474" s="8" t="s">
        <v>1277</v>
      </c>
      <c r="AC474" s="8"/>
    </row>
    <row r="475" spans="1:29" x14ac:dyDescent="0.25">
      <c r="A475" s="9">
        <v>5</v>
      </c>
      <c r="B475" s="24">
        <v>5</v>
      </c>
      <c r="C475" s="2">
        <f t="shared" si="20"/>
        <v>1</v>
      </c>
      <c r="D475" s="8" t="s">
        <v>72</v>
      </c>
      <c r="E475" s="22">
        <f t="shared" si="21"/>
        <v>42</v>
      </c>
      <c r="F475" s="48"/>
      <c r="G475" s="48"/>
      <c r="H475" s="48"/>
      <c r="I475" s="48"/>
      <c r="AB475" s="8" t="s">
        <v>1279</v>
      </c>
      <c r="AC475" s="8"/>
    </row>
    <row r="476" spans="1:29" x14ac:dyDescent="0.25">
      <c r="A476" s="9">
        <v>5</v>
      </c>
      <c r="B476" s="24">
        <v>5</v>
      </c>
      <c r="C476" s="2">
        <f t="shared" si="20"/>
        <v>1</v>
      </c>
      <c r="D476" s="8" t="s">
        <v>806</v>
      </c>
      <c r="E476" s="22">
        <f t="shared" si="21"/>
        <v>20</v>
      </c>
      <c r="F476" s="48"/>
      <c r="G476" s="48"/>
      <c r="H476" s="48"/>
      <c r="I476" s="48"/>
      <c r="AB476" s="8" t="s">
        <v>1281</v>
      </c>
      <c r="AC476" s="8" t="s">
        <v>1282</v>
      </c>
    </row>
    <row r="477" spans="1:29" x14ac:dyDescent="0.25">
      <c r="A477" s="9">
        <v>5</v>
      </c>
      <c r="B477" s="24">
        <v>5</v>
      </c>
      <c r="C477" s="2">
        <f t="shared" si="20"/>
        <v>1</v>
      </c>
      <c r="D477" s="8" t="s">
        <v>748</v>
      </c>
      <c r="E477" s="22">
        <f t="shared" si="21"/>
        <v>6</v>
      </c>
      <c r="F477" s="48"/>
      <c r="G477" s="48"/>
      <c r="H477" s="48"/>
      <c r="I477" s="48"/>
      <c r="AB477" s="8" t="s">
        <v>1284</v>
      </c>
      <c r="AC477" s="8" t="s">
        <v>1285</v>
      </c>
    </row>
    <row r="478" spans="1:29" x14ac:dyDescent="0.25">
      <c r="A478" s="9">
        <v>2</v>
      </c>
      <c r="B478" s="24">
        <v>5</v>
      </c>
      <c r="C478" s="2">
        <f t="shared" si="20"/>
        <v>0</v>
      </c>
      <c r="D478" s="8" t="s">
        <v>127</v>
      </c>
      <c r="E478" s="22">
        <f t="shared" si="21"/>
        <v>14</v>
      </c>
      <c r="F478" s="48"/>
      <c r="G478" s="48"/>
      <c r="H478" s="48"/>
      <c r="I478" s="48"/>
      <c r="AB478" s="8" t="s">
        <v>1287</v>
      </c>
      <c r="AC478" s="8" t="s">
        <v>1288</v>
      </c>
    </row>
    <row r="479" spans="1:29" x14ac:dyDescent="0.25">
      <c r="A479" s="9">
        <v>2</v>
      </c>
      <c r="B479" s="24">
        <v>5</v>
      </c>
      <c r="C479" s="2">
        <f t="shared" si="20"/>
        <v>0</v>
      </c>
      <c r="D479" s="8" t="s">
        <v>321</v>
      </c>
      <c r="E479" s="22">
        <f t="shared" si="21"/>
        <v>22</v>
      </c>
      <c r="F479" s="48"/>
      <c r="G479" s="48"/>
      <c r="H479" s="48"/>
      <c r="I479" s="48"/>
      <c r="AB479" s="8" t="s">
        <v>1290</v>
      </c>
      <c r="AC479" s="8"/>
    </row>
    <row r="480" spans="1:29" x14ac:dyDescent="0.25">
      <c r="A480" s="9">
        <v>5</v>
      </c>
      <c r="B480" s="24">
        <v>2</v>
      </c>
      <c r="C480" s="2">
        <f t="shared" si="20"/>
        <v>0</v>
      </c>
      <c r="D480" s="8" t="s">
        <v>515</v>
      </c>
      <c r="E480" s="22">
        <f t="shared" si="21"/>
        <v>16</v>
      </c>
      <c r="F480" s="48"/>
      <c r="G480" s="48"/>
      <c r="H480" s="48"/>
      <c r="I480" s="48"/>
      <c r="AB480" s="8" t="s">
        <v>1292</v>
      </c>
      <c r="AC480" s="8" t="s">
        <v>1293</v>
      </c>
    </row>
    <row r="481" spans="1:29" x14ac:dyDescent="0.25">
      <c r="A481" s="9">
        <v>7</v>
      </c>
      <c r="B481" s="24">
        <v>1</v>
      </c>
      <c r="C481" s="2">
        <f t="shared" si="20"/>
        <v>0</v>
      </c>
      <c r="D481" s="8" t="s">
        <v>956</v>
      </c>
      <c r="E481" s="22">
        <f t="shared" si="21"/>
        <v>50</v>
      </c>
      <c r="F481" s="48"/>
      <c r="G481" s="48"/>
      <c r="H481" s="48"/>
      <c r="I481" s="48"/>
      <c r="AB481" s="8" t="s">
        <v>1295</v>
      </c>
      <c r="AC481" s="8"/>
    </row>
    <row r="482" spans="1:29" x14ac:dyDescent="0.25">
      <c r="A482" s="9">
        <v>7</v>
      </c>
      <c r="B482" s="24">
        <v>6</v>
      </c>
      <c r="C482" s="2">
        <f t="shared" si="20"/>
        <v>0</v>
      </c>
      <c r="D482" s="8" t="s">
        <v>760</v>
      </c>
      <c r="E482" s="22">
        <f t="shared" si="21"/>
        <v>20</v>
      </c>
      <c r="F482" s="48"/>
      <c r="G482" s="48"/>
      <c r="H482" s="48"/>
      <c r="I482" s="48"/>
      <c r="AB482" s="8" t="s">
        <v>1297</v>
      </c>
      <c r="AC482" s="8" t="s">
        <v>1298</v>
      </c>
    </row>
    <row r="483" spans="1:29" x14ac:dyDescent="0.25">
      <c r="A483" s="9">
        <v>5</v>
      </c>
      <c r="B483" s="24">
        <v>5</v>
      </c>
      <c r="C483" s="2">
        <f t="shared" si="20"/>
        <v>1</v>
      </c>
      <c r="D483" s="8" t="s">
        <v>733</v>
      </c>
      <c r="E483" s="22">
        <f t="shared" si="21"/>
        <v>22</v>
      </c>
      <c r="F483" s="48"/>
      <c r="G483" s="48"/>
      <c r="H483" s="48"/>
      <c r="I483" s="48"/>
      <c r="AB483" s="8" t="s">
        <v>1300</v>
      </c>
      <c r="AC483" s="8"/>
    </row>
    <row r="484" spans="1:29" x14ac:dyDescent="0.25">
      <c r="A484" s="9">
        <v>5</v>
      </c>
      <c r="B484" s="24">
        <v>5</v>
      </c>
      <c r="C484" s="2">
        <f t="shared" si="20"/>
        <v>1</v>
      </c>
      <c r="D484" s="8" t="s">
        <v>515</v>
      </c>
      <c r="E484" s="22">
        <f t="shared" si="21"/>
        <v>14</v>
      </c>
      <c r="F484" s="48"/>
      <c r="G484" s="48"/>
      <c r="H484" s="48"/>
      <c r="I484" s="48"/>
      <c r="AB484" s="8" t="s">
        <v>1302</v>
      </c>
      <c r="AC484" s="8" t="s">
        <v>1303</v>
      </c>
    </row>
    <row r="485" spans="1:29" x14ac:dyDescent="0.25">
      <c r="A485" s="9">
        <v>5</v>
      </c>
      <c r="B485" s="24">
        <v>6</v>
      </c>
      <c r="C485" s="2">
        <f t="shared" si="20"/>
        <v>0</v>
      </c>
      <c r="D485" s="8" t="s">
        <v>468</v>
      </c>
      <c r="E485" s="22">
        <f t="shared" si="21"/>
        <v>14</v>
      </c>
      <c r="F485" s="48"/>
      <c r="G485" s="48"/>
      <c r="H485" s="48"/>
      <c r="I485" s="48"/>
      <c r="AB485" s="8" t="s">
        <v>1305</v>
      </c>
      <c r="AC485" s="8" t="s">
        <v>1306</v>
      </c>
    </row>
    <row r="486" spans="1:29" x14ac:dyDescent="0.25">
      <c r="A486" s="9">
        <v>7</v>
      </c>
      <c r="B486" s="24">
        <v>6</v>
      </c>
      <c r="C486" s="2">
        <f t="shared" si="20"/>
        <v>0</v>
      </c>
      <c r="D486" s="8" t="s">
        <v>956</v>
      </c>
      <c r="E486" s="22">
        <f t="shared" si="21"/>
        <v>14</v>
      </c>
      <c r="F486" s="48"/>
      <c r="G486" s="48"/>
      <c r="H486" s="48"/>
      <c r="I486" s="48"/>
      <c r="AB486" s="8" t="s">
        <v>1308</v>
      </c>
      <c r="AC486" s="8" t="s">
        <v>1309</v>
      </c>
    </row>
    <row r="487" spans="1:29" x14ac:dyDescent="0.25">
      <c r="A487" s="9">
        <v>5</v>
      </c>
      <c r="B487" s="24">
        <v>5</v>
      </c>
      <c r="C487" s="2">
        <f t="shared" si="20"/>
        <v>1</v>
      </c>
      <c r="D487" s="8" t="s">
        <v>20</v>
      </c>
      <c r="E487" s="22">
        <f t="shared" si="21"/>
        <v>6</v>
      </c>
      <c r="F487" s="48"/>
      <c r="G487" s="48"/>
      <c r="H487" s="48"/>
      <c r="I487" s="48"/>
      <c r="AB487" s="8" t="s">
        <v>1311</v>
      </c>
      <c r="AC487" s="8" t="s">
        <v>1312</v>
      </c>
    </row>
    <row r="488" spans="1:29" x14ac:dyDescent="0.25">
      <c r="A488" s="9">
        <v>5</v>
      </c>
      <c r="B488" s="24">
        <v>5</v>
      </c>
      <c r="C488" s="2">
        <f t="shared" si="20"/>
        <v>1</v>
      </c>
      <c r="D488" s="8" t="s">
        <v>728</v>
      </c>
      <c r="E488" s="22">
        <f t="shared" si="21"/>
        <v>30</v>
      </c>
      <c r="F488" s="48"/>
      <c r="G488" s="48"/>
      <c r="H488" s="48"/>
      <c r="I488" s="48"/>
      <c r="AB488" s="8" t="s">
        <v>1314</v>
      </c>
      <c r="AC488" s="8" t="s">
        <v>1315</v>
      </c>
    </row>
    <row r="489" spans="1:29" x14ac:dyDescent="0.25">
      <c r="A489" s="9">
        <v>3</v>
      </c>
      <c r="B489" s="24">
        <v>5</v>
      </c>
      <c r="C489" s="2">
        <f t="shared" si="20"/>
        <v>0</v>
      </c>
      <c r="D489" s="8" t="s">
        <v>966</v>
      </c>
      <c r="E489" s="22">
        <f t="shared" si="21"/>
        <v>30</v>
      </c>
      <c r="F489" s="48"/>
      <c r="G489" s="48"/>
      <c r="H489" s="48"/>
      <c r="I489" s="48"/>
      <c r="AB489" s="8" t="s">
        <v>1317</v>
      </c>
      <c r="AC489" s="8" t="s">
        <v>1318</v>
      </c>
    </row>
    <row r="490" spans="1:29" x14ac:dyDescent="0.25">
      <c r="A490" s="9">
        <v>2</v>
      </c>
      <c r="B490" s="24">
        <v>6</v>
      </c>
      <c r="C490" s="2">
        <f t="shared" si="20"/>
        <v>0</v>
      </c>
      <c r="D490" s="8" t="s">
        <v>874</v>
      </c>
      <c r="E490" s="22">
        <f t="shared" si="21"/>
        <v>16</v>
      </c>
      <c r="F490" s="48"/>
      <c r="G490" s="48"/>
      <c r="H490" s="48"/>
      <c r="I490" s="48"/>
      <c r="AB490" s="8" t="s">
        <v>1320</v>
      </c>
      <c r="AC490" s="8" t="s">
        <v>1321</v>
      </c>
    </row>
    <row r="491" spans="1:29" x14ac:dyDescent="0.25">
      <c r="A491" s="9">
        <v>7</v>
      </c>
      <c r="B491" s="24">
        <v>5</v>
      </c>
      <c r="C491" s="2">
        <f t="shared" si="20"/>
        <v>0</v>
      </c>
      <c r="D491" s="8" t="s">
        <v>748</v>
      </c>
      <c r="E491" s="22">
        <f t="shared" si="21"/>
        <v>12</v>
      </c>
      <c r="F491" s="48"/>
      <c r="G491" s="48"/>
      <c r="H491" s="48"/>
      <c r="I491" s="48"/>
      <c r="AB491" s="8" t="s">
        <v>1323</v>
      </c>
      <c r="AC491" s="8" t="s">
        <v>1324</v>
      </c>
    </row>
    <row r="492" spans="1:29" x14ac:dyDescent="0.25">
      <c r="A492" s="9">
        <v>5</v>
      </c>
      <c r="B492" s="24">
        <v>1</v>
      </c>
      <c r="C492" s="2">
        <f t="shared" si="20"/>
        <v>0</v>
      </c>
      <c r="D492" s="8" t="s">
        <v>806</v>
      </c>
      <c r="E492" s="22">
        <f t="shared" si="21"/>
        <v>18</v>
      </c>
      <c r="F492" s="48"/>
      <c r="G492" s="48"/>
      <c r="H492" s="48"/>
      <c r="I492" s="48"/>
      <c r="AB492" s="8" t="s">
        <v>1326</v>
      </c>
      <c r="AC492" s="8" t="s">
        <v>1327</v>
      </c>
    </row>
    <row r="493" spans="1:29" x14ac:dyDescent="0.25">
      <c r="A493" s="9">
        <v>6</v>
      </c>
      <c r="B493" s="24">
        <v>5</v>
      </c>
      <c r="C493" s="2">
        <f t="shared" si="20"/>
        <v>0</v>
      </c>
      <c r="D493" s="8" t="s">
        <v>72</v>
      </c>
      <c r="E493" s="22">
        <f t="shared" si="21"/>
        <v>12</v>
      </c>
      <c r="F493" s="48"/>
      <c r="G493" s="48"/>
      <c r="H493" s="48"/>
      <c r="I493" s="48"/>
      <c r="AB493" s="8" t="s">
        <v>1329</v>
      </c>
      <c r="AC493" s="8"/>
    </row>
    <row r="494" spans="1:29" x14ac:dyDescent="0.25">
      <c r="A494" s="9">
        <v>7</v>
      </c>
      <c r="B494" s="24">
        <v>7</v>
      </c>
      <c r="C494" s="2">
        <f t="shared" si="20"/>
        <v>1</v>
      </c>
      <c r="D494" s="8" t="s">
        <v>312</v>
      </c>
      <c r="E494" s="22">
        <f t="shared" si="21"/>
        <v>56</v>
      </c>
      <c r="F494" s="48"/>
      <c r="G494" s="48"/>
      <c r="H494" s="48"/>
      <c r="I494" s="48"/>
      <c r="AB494" s="8" t="s">
        <v>1331</v>
      </c>
      <c r="AC494" s="8" t="s">
        <v>1332</v>
      </c>
    </row>
    <row r="495" spans="1:29" x14ac:dyDescent="0.25">
      <c r="A495" s="9">
        <v>5</v>
      </c>
      <c r="B495" s="24">
        <v>2</v>
      </c>
      <c r="C495" s="2">
        <f t="shared" si="20"/>
        <v>0</v>
      </c>
      <c r="D495" s="8" t="s">
        <v>793</v>
      </c>
      <c r="E495" s="22">
        <f t="shared" si="21"/>
        <v>26</v>
      </c>
      <c r="F495" s="48"/>
      <c r="G495" s="48"/>
      <c r="H495" s="48"/>
      <c r="I495" s="48"/>
      <c r="AB495" s="8" t="s">
        <v>1334</v>
      </c>
      <c r="AC495" s="8" t="s">
        <v>1335</v>
      </c>
    </row>
    <row r="496" spans="1:29" x14ac:dyDescent="0.25">
      <c r="A496" s="9">
        <v>6</v>
      </c>
      <c r="B496" s="24">
        <v>7</v>
      </c>
      <c r="C496" s="2">
        <f t="shared" si="20"/>
        <v>0</v>
      </c>
      <c r="D496" s="8" t="s">
        <v>619</v>
      </c>
      <c r="E496" s="22">
        <f t="shared" si="21"/>
        <v>14</v>
      </c>
      <c r="F496" s="48"/>
      <c r="G496" s="48"/>
      <c r="H496" s="48"/>
      <c r="I496" s="48"/>
      <c r="AB496" s="8" t="s">
        <v>1337</v>
      </c>
      <c r="AC496" s="8" t="s">
        <v>1338</v>
      </c>
    </row>
    <row r="497" spans="1:29" x14ac:dyDescent="0.25">
      <c r="A497" s="9">
        <v>7</v>
      </c>
      <c r="B497" s="24">
        <v>6</v>
      </c>
      <c r="C497" s="2">
        <f t="shared" si="20"/>
        <v>0</v>
      </c>
      <c r="D497" s="8" t="s">
        <v>433</v>
      </c>
      <c r="E497" s="22">
        <f t="shared" si="21"/>
        <v>62</v>
      </c>
      <c r="F497" s="48"/>
      <c r="G497" s="48"/>
      <c r="H497" s="48"/>
      <c r="I497" s="48"/>
      <c r="AB497" s="8" t="s">
        <v>1340</v>
      </c>
      <c r="AC497" s="8"/>
    </row>
    <row r="498" spans="1:29" x14ac:dyDescent="0.25">
      <c r="A498" s="9">
        <v>5</v>
      </c>
      <c r="B498" s="24">
        <v>5</v>
      </c>
      <c r="C498" s="2">
        <f t="shared" si="20"/>
        <v>1</v>
      </c>
      <c r="D498" s="8" t="s">
        <v>956</v>
      </c>
      <c r="E498" s="22">
        <f t="shared" si="21"/>
        <v>16</v>
      </c>
      <c r="F498" s="48"/>
      <c r="G498" s="48"/>
      <c r="H498" s="48"/>
      <c r="I498" s="48"/>
      <c r="AB498" s="8" t="s">
        <v>1342</v>
      </c>
      <c r="AC498" s="8" t="s">
        <v>1343</v>
      </c>
    </row>
    <row r="499" spans="1:29" x14ac:dyDescent="0.25">
      <c r="A499" s="9">
        <v>5</v>
      </c>
      <c r="B499" s="24">
        <v>7</v>
      </c>
      <c r="C499" s="2">
        <f t="shared" si="20"/>
        <v>0</v>
      </c>
      <c r="D499" s="8" t="s">
        <v>532</v>
      </c>
      <c r="E499" s="22">
        <f t="shared" si="21"/>
        <v>10</v>
      </c>
      <c r="F499" s="48"/>
      <c r="G499" s="48"/>
      <c r="H499" s="48"/>
      <c r="I499" s="48"/>
      <c r="AB499" s="8" t="s">
        <v>1345</v>
      </c>
      <c r="AC499" s="8" t="s">
        <v>1346</v>
      </c>
    </row>
    <row r="500" spans="1:29" x14ac:dyDescent="0.25">
      <c r="A500" s="9">
        <v>5</v>
      </c>
      <c r="B500" s="24">
        <v>7</v>
      </c>
      <c r="C500" s="2">
        <f t="shared" si="20"/>
        <v>0</v>
      </c>
      <c r="D500" s="8" t="s">
        <v>321</v>
      </c>
      <c r="E500" s="22">
        <f t="shared" si="21"/>
        <v>26</v>
      </c>
      <c r="F500" s="48"/>
      <c r="G500" s="48"/>
      <c r="H500" s="48"/>
      <c r="I500" s="48"/>
      <c r="AB500" s="8" t="s">
        <v>1348</v>
      </c>
      <c r="AC500" s="8"/>
    </row>
    <row r="501" spans="1:29" x14ac:dyDescent="0.25">
      <c r="A501" s="9">
        <v>5</v>
      </c>
      <c r="B501" s="24">
        <v>5</v>
      </c>
      <c r="C501" s="2">
        <f t="shared" si="20"/>
        <v>1</v>
      </c>
      <c r="D501" s="8" t="s">
        <v>667</v>
      </c>
      <c r="E501" s="22">
        <f t="shared" si="21"/>
        <v>10</v>
      </c>
      <c r="F501" s="48"/>
      <c r="G501" s="48"/>
      <c r="H501" s="48"/>
      <c r="I501" s="48"/>
      <c r="AB501" s="8" t="s">
        <v>1350</v>
      </c>
      <c r="AC501" s="8" t="s">
        <v>1351</v>
      </c>
    </row>
    <row r="502" spans="1:29" x14ac:dyDescent="0.25">
      <c r="A502" s="9">
        <v>7</v>
      </c>
      <c r="B502" s="24">
        <v>5</v>
      </c>
      <c r="C502" s="2">
        <f t="shared" si="20"/>
        <v>0</v>
      </c>
      <c r="D502" s="8" t="s">
        <v>748</v>
      </c>
      <c r="E502" s="22">
        <f t="shared" si="21"/>
        <v>12</v>
      </c>
      <c r="F502" s="48"/>
      <c r="G502" s="48"/>
      <c r="H502" s="48"/>
      <c r="I502" s="48"/>
      <c r="AB502" s="8" t="s">
        <v>1353</v>
      </c>
      <c r="AC502" s="8" t="s">
        <v>1354</v>
      </c>
    </row>
    <row r="503" spans="1:29" x14ac:dyDescent="0.25">
      <c r="A503" s="9">
        <v>7</v>
      </c>
      <c r="B503" s="24">
        <v>7</v>
      </c>
      <c r="C503" s="2">
        <f t="shared" si="20"/>
        <v>1</v>
      </c>
      <c r="D503" s="8" t="s">
        <v>728</v>
      </c>
      <c r="E503" s="22">
        <f t="shared" si="21"/>
        <v>22</v>
      </c>
      <c r="F503" s="48"/>
      <c r="G503" s="48"/>
      <c r="H503" s="48"/>
      <c r="I503" s="48"/>
      <c r="AB503" s="8" t="s">
        <v>1356</v>
      </c>
      <c r="AC503" s="8" t="s">
        <v>1357</v>
      </c>
    </row>
    <row r="504" spans="1:29" x14ac:dyDescent="0.25">
      <c r="A504" s="9">
        <v>7</v>
      </c>
      <c r="B504" s="24">
        <v>5</v>
      </c>
      <c r="C504" s="2">
        <f t="shared" si="20"/>
        <v>0</v>
      </c>
      <c r="D504" s="8" t="s">
        <v>742</v>
      </c>
      <c r="E504" s="22">
        <f t="shared" si="21"/>
        <v>48</v>
      </c>
      <c r="F504" s="48"/>
      <c r="G504" s="48"/>
      <c r="H504" s="48"/>
      <c r="I504" s="48"/>
      <c r="AB504" s="8" t="s">
        <v>1359</v>
      </c>
      <c r="AC504" s="8" t="s">
        <v>1360</v>
      </c>
    </row>
    <row r="505" spans="1:29" x14ac:dyDescent="0.25">
      <c r="A505" s="9">
        <v>7</v>
      </c>
      <c r="B505" s="24">
        <v>7</v>
      </c>
      <c r="C505" s="2">
        <f t="shared" si="20"/>
        <v>1</v>
      </c>
      <c r="D505" s="8" t="s">
        <v>166</v>
      </c>
      <c r="E505" s="22">
        <f t="shared" si="21"/>
        <v>14</v>
      </c>
      <c r="F505" s="48"/>
      <c r="G505" s="48"/>
      <c r="H505" s="48"/>
      <c r="I505" s="48"/>
      <c r="AB505" s="8" t="s">
        <v>1362</v>
      </c>
      <c r="AC505" s="8"/>
    </row>
    <row r="506" spans="1:29" x14ac:dyDescent="0.25">
      <c r="A506" s="9">
        <v>5</v>
      </c>
      <c r="B506" s="24">
        <v>2</v>
      </c>
      <c r="C506" s="2">
        <f t="shared" si="20"/>
        <v>0</v>
      </c>
      <c r="D506" s="8" t="s">
        <v>789</v>
      </c>
      <c r="E506" s="22">
        <f t="shared" si="21"/>
        <v>30</v>
      </c>
      <c r="F506" s="48"/>
      <c r="G506" s="48"/>
      <c r="H506" s="48"/>
      <c r="I506" s="48"/>
      <c r="AB506" s="8" t="s">
        <v>1364</v>
      </c>
      <c r="AC506" s="8"/>
    </row>
    <row r="507" spans="1:29" x14ac:dyDescent="0.25">
      <c r="A507" s="9">
        <v>4</v>
      </c>
      <c r="B507" s="24">
        <v>5</v>
      </c>
      <c r="C507" s="2">
        <f t="shared" si="20"/>
        <v>0</v>
      </c>
      <c r="D507" s="8" t="s">
        <v>789</v>
      </c>
      <c r="E507" s="22">
        <f t="shared" si="21"/>
        <v>14</v>
      </c>
      <c r="F507" s="48"/>
      <c r="G507" s="48"/>
      <c r="H507" s="48"/>
      <c r="I507" s="48"/>
      <c r="AB507" s="8" t="s">
        <v>1366</v>
      </c>
      <c r="AC507" s="8"/>
    </row>
    <row r="508" spans="1:29" x14ac:dyDescent="0.25">
      <c r="A508" s="9">
        <v>4</v>
      </c>
      <c r="B508" s="24">
        <v>7</v>
      </c>
      <c r="C508" s="2">
        <f t="shared" si="20"/>
        <v>0</v>
      </c>
      <c r="D508" s="8" t="s">
        <v>956</v>
      </c>
      <c r="E508" s="22">
        <f t="shared" si="21"/>
        <v>10</v>
      </c>
      <c r="F508" s="48"/>
      <c r="G508" s="48"/>
      <c r="H508" s="48"/>
      <c r="I508" s="48"/>
      <c r="AB508" s="8" t="s">
        <v>1368</v>
      </c>
      <c r="AC508" s="8" t="s">
        <v>1369</v>
      </c>
    </row>
    <row r="509" spans="1:29" x14ac:dyDescent="0.25">
      <c r="A509" s="9">
        <v>4</v>
      </c>
      <c r="B509" s="24">
        <v>5</v>
      </c>
      <c r="C509" s="2">
        <f t="shared" si="20"/>
        <v>0</v>
      </c>
      <c r="D509" s="8" t="s">
        <v>728</v>
      </c>
      <c r="E509" s="22">
        <f t="shared" si="21"/>
        <v>16</v>
      </c>
      <c r="F509" s="48"/>
      <c r="G509" s="48"/>
      <c r="H509" s="48"/>
      <c r="I509" s="48"/>
      <c r="AB509" s="8" t="s">
        <v>1371</v>
      </c>
      <c r="AC509" s="8" t="s">
        <v>1372</v>
      </c>
    </row>
    <row r="510" spans="1:29" x14ac:dyDescent="0.25">
      <c r="A510" s="9">
        <v>7</v>
      </c>
      <c r="B510" s="24">
        <v>5</v>
      </c>
      <c r="C510" s="2">
        <f t="shared" si="20"/>
        <v>0</v>
      </c>
      <c r="D510" s="8" t="s">
        <v>127</v>
      </c>
      <c r="E510" s="22">
        <f t="shared" si="21"/>
        <v>16</v>
      </c>
      <c r="F510" s="48"/>
      <c r="G510" s="48"/>
      <c r="H510" s="48"/>
      <c r="I510" s="48"/>
      <c r="AB510" s="8" t="s">
        <v>1374</v>
      </c>
      <c r="AC510" s="8" t="s">
        <v>1375</v>
      </c>
    </row>
    <row r="511" spans="1:29" x14ac:dyDescent="0.25">
      <c r="A511" s="9">
        <v>2</v>
      </c>
      <c r="B511" s="24">
        <v>8</v>
      </c>
      <c r="C511" s="2">
        <f t="shared" si="20"/>
        <v>0</v>
      </c>
      <c r="D511" s="8" t="s">
        <v>619</v>
      </c>
      <c r="E511" s="22">
        <f t="shared" si="21"/>
        <v>18</v>
      </c>
      <c r="F511" s="48"/>
      <c r="G511" s="48"/>
      <c r="H511" s="48"/>
      <c r="I511" s="48"/>
      <c r="AB511" s="8" t="s">
        <v>1377</v>
      </c>
      <c r="AC511" s="8" t="s">
        <v>1378</v>
      </c>
    </row>
    <row r="512" spans="1:29" x14ac:dyDescent="0.25">
      <c r="A512" s="9">
        <v>5</v>
      </c>
      <c r="B512" s="24">
        <v>2</v>
      </c>
      <c r="C512" s="2">
        <f t="shared" si="20"/>
        <v>0</v>
      </c>
      <c r="D512" s="8" t="s">
        <v>874</v>
      </c>
      <c r="E512" s="22">
        <f t="shared" si="21"/>
        <v>16</v>
      </c>
      <c r="F512" s="48"/>
      <c r="G512" s="48"/>
      <c r="H512" s="48"/>
      <c r="I512" s="48"/>
      <c r="AB512" s="8" t="s">
        <v>1380</v>
      </c>
      <c r="AC512" s="8"/>
    </row>
    <row r="513" spans="1:29" x14ac:dyDescent="0.25">
      <c r="A513" s="9">
        <v>2</v>
      </c>
      <c r="B513" s="24">
        <v>5</v>
      </c>
      <c r="C513" s="2">
        <f t="shared" ref="C513:C576" si="22">IF(A513=B513,1,0)</f>
        <v>0</v>
      </c>
      <c r="D513" s="8" t="s">
        <v>667</v>
      </c>
      <c r="E513" s="22">
        <f t="shared" si="21"/>
        <v>14</v>
      </c>
      <c r="F513" s="48"/>
      <c r="G513" s="48"/>
      <c r="H513" s="48"/>
      <c r="I513" s="48"/>
      <c r="AB513" s="8" t="s">
        <v>1382</v>
      </c>
      <c r="AC513" s="8"/>
    </row>
    <row r="514" spans="1:29" x14ac:dyDescent="0.25">
      <c r="A514" s="9">
        <v>2</v>
      </c>
      <c r="B514" s="24">
        <v>1</v>
      </c>
      <c r="C514" s="2">
        <f t="shared" si="22"/>
        <v>0</v>
      </c>
      <c r="D514" s="8" t="s">
        <v>733</v>
      </c>
      <c r="E514" s="22">
        <f t="shared" si="21"/>
        <v>26</v>
      </c>
      <c r="F514" s="48"/>
      <c r="G514" s="48"/>
      <c r="H514" s="48"/>
      <c r="I514" s="48"/>
      <c r="AB514" s="8" t="s">
        <v>1384</v>
      </c>
      <c r="AC514" s="8" t="s">
        <v>1385</v>
      </c>
    </row>
    <row r="515" spans="1:29" x14ac:dyDescent="0.25">
      <c r="A515" s="9">
        <v>6</v>
      </c>
      <c r="B515" s="24">
        <v>6</v>
      </c>
      <c r="C515" s="2">
        <f t="shared" si="22"/>
        <v>1</v>
      </c>
      <c r="D515" s="8" t="s">
        <v>619</v>
      </c>
      <c r="E515" s="22">
        <f t="shared" ref="E515:E578" si="23">LEN(TRIM(AB515))-LEN(SUBSTITUTE(TRIM(AB515)," ",""))+LEN(TRIM(AB515))-LEN(SUBSTITUTE(TRIM(AB515)," ",""))+2</f>
        <v>10</v>
      </c>
      <c r="F515" s="48"/>
      <c r="G515" s="48"/>
      <c r="H515" s="48"/>
      <c r="I515" s="48"/>
      <c r="AB515" s="8" t="s">
        <v>1387</v>
      </c>
      <c r="AC515" s="8"/>
    </row>
    <row r="516" spans="1:29" x14ac:dyDescent="0.25">
      <c r="A516" s="9">
        <v>2</v>
      </c>
      <c r="B516" s="24">
        <v>5</v>
      </c>
      <c r="C516" s="2">
        <f t="shared" si="22"/>
        <v>0</v>
      </c>
      <c r="D516" s="8" t="s">
        <v>267</v>
      </c>
      <c r="E516" s="22">
        <f t="shared" si="23"/>
        <v>10</v>
      </c>
      <c r="F516" s="48"/>
      <c r="G516" s="48"/>
      <c r="H516" s="48"/>
      <c r="I516" s="48"/>
      <c r="AB516" s="8" t="s">
        <v>1389</v>
      </c>
      <c r="AC516" s="8"/>
    </row>
    <row r="517" spans="1:29" x14ac:dyDescent="0.25">
      <c r="A517" s="9">
        <v>7</v>
      </c>
      <c r="B517" s="24">
        <v>5</v>
      </c>
      <c r="C517" s="2">
        <f t="shared" si="22"/>
        <v>0</v>
      </c>
      <c r="D517" s="8" t="s">
        <v>667</v>
      </c>
      <c r="E517" s="22">
        <f t="shared" si="23"/>
        <v>42</v>
      </c>
      <c r="F517" s="48"/>
      <c r="G517" s="48"/>
      <c r="H517" s="48"/>
      <c r="I517" s="48"/>
      <c r="AB517" s="8" t="s">
        <v>1391</v>
      </c>
      <c r="AC517" s="8"/>
    </row>
    <row r="518" spans="1:29" x14ac:dyDescent="0.25">
      <c r="A518" s="9">
        <v>7</v>
      </c>
      <c r="B518" s="24">
        <v>7</v>
      </c>
      <c r="C518" s="2">
        <f t="shared" si="22"/>
        <v>1</v>
      </c>
      <c r="D518" s="8" t="s">
        <v>760</v>
      </c>
      <c r="E518" s="22">
        <f t="shared" si="23"/>
        <v>10</v>
      </c>
      <c r="F518" s="48"/>
      <c r="G518" s="48"/>
      <c r="H518" s="48"/>
      <c r="I518" s="48"/>
      <c r="AB518" s="8" t="s">
        <v>1393</v>
      </c>
      <c r="AC518" s="8" t="s">
        <v>1394</v>
      </c>
    </row>
    <row r="519" spans="1:29" x14ac:dyDescent="0.25">
      <c r="A519" s="9">
        <v>2</v>
      </c>
      <c r="B519" s="24">
        <v>2</v>
      </c>
      <c r="C519" s="2">
        <f t="shared" si="22"/>
        <v>1</v>
      </c>
      <c r="D519" s="8" t="s">
        <v>733</v>
      </c>
      <c r="E519" s="22">
        <f t="shared" si="23"/>
        <v>12</v>
      </c>
      <c r="F519" s="48"/>
      <c r="G519" s="48"/>
      <c r="H519" s="48"/>
      <c r="I519" s="48"/>
      <c r="AB519" s="8" t="s">
        <v>1396</v>
      </c>
      <c r="AC519" s="8"/>
    </row>
    <row r="520" spans="1:29" x14ac:dyDescent="0.25">
      <c r="A520" s="9">
        <v>7</v>
      </c>
      <c r="B520" s="24">
        <v>5</v>
      </c>
      <c r="C520" s="2">
        <f t="shared" si="22"/>
        <v>0</v>
      </c>
      <c r="D520" s="8" t="s">
        <v>748</v>
      </c>
      <c r="E520" s="22">
        <f t="shared" si="23"/>
        <v>52</v>
      </c>
      <c r="F520" s="48"/>
      <c r="G520" s="48"/>
      <c r="H520" s="48"/>
      <c r="I520" s="48"/>
      <c r="AB520" s="8" t="s">
        <v>1398</v>
      </c>
      <c r="AC520" s="8"/>
    </row>
    <row r="521" spans="1:29" x14ac:dyDescent="0.25">
      <c r="A521" s="9">
        <v>5</v>
      </c>
      <c r="B521" s="24">
        <v>5</v>
      </c>
      <c r="C521" s="2">
        <f t="shared" si="22"/>
        <v>1</v>
      </c>
      <c r="D521" s="8" t="s">
        <v>667</v>
      </c>
      <c r="E521" s="22">
        <f t="shared" si="23"/>
        <v>20</v>
      </c>
      <c r="F521" s="48"/>
      <c r="G521" s="48"/>
      <c r="H521" s="48"/>
      <c r="I521" s="48"/>
      <c r="AB521" s="8" t="s">
        <v>1400</v>
      </c>
      <c r="AC521" s="8"/>
    </row>
    <row r="522" spans="1:29" x14ac:dyDescent="0.25">
      <c r="A522" s="9">
        <v>2</v>
      </c>
      <c r="B522" s="24">
        <v>6</v>
      </c>
      <c r="C522" s="2">
        <f t="shared" si="22"/>
        <v>0</v>
      </c>
      <c r="D522" s="8" t="s">
        <v>468</v>
      </c>
      <c r="E522" s="22">
        <f t="shared" si="23"/>
        <v>18</v>
      </c>
      <c r="F522" s="48"/>
      <c r="G522" s="48"/>
      <c r="H522" s="48"/>
      <c r="I522" s="48"/>
      <c r="AB522" s="8" t="s">
        <v>1402</v>
      </c>
      <c r="AC522" s="8"/>
    </row>
    <row r="523" spans="1:29" x14ac:dyDescent="0.25">
      <c r="A523" s="9">
        <v>8</v>
      </c>
      <c r="B523" s="24">
        <v>2</v>
      </c>
      <c r="C523" s="2">
        <f t="shared" si="22"/>
        <v>0</v>
      </c>
      <c r="D523" s="8" t="s">
        <v>728</v>
      </c>
      <c r="E523" s="22">
        <f t="shared" si="23"/>
        <v>20</v>
      </c>
      <c r="F523" s="48"/>
      <c r="G523" s="48"/>
      <c r="H523" s="48"/>
      <c r="I523" s="48"/>
      <c r="AB523" s="8" t="s">
        <v>1404</v>
      </c>
      <c r="AC523" s="8"/>
    </row>
    <row r="524" spans="1:29" x14ac:dyDescent="0.25">
      <c r="A524" s="9">
        <v>5</v>
      </c>
      <c r="B524" s="24">
        <v>2</v>
      </c>
      <c r="C524" s="2">
        <f t="shared" si="22"/>
        <v>0</v>
      </c>
      <c r="D524" s="8" t="s">
        <v>667</v>
      </c>
      <c r="E524" s="22">
        <f t="shared" si="23"/>
        <v>18</v>
      </c>
      <c r="F524" s="48"/>
      <c r="G524" s="48"/>
      <c r="H524" s="48"/>
      <c r="I524" s="48"/>
      <c r="AB524" s="8" t="s">
        <v>1406</v>
      </c>
      <c r="AC524" s="8" t="s">
        <v>1407</v>
      </c>
    </row>
    <row r="525" spans="1:29" x14ac:dyDescent="0.25">
      <c r="A525" s="9">
        <v>7</v>
      </c>
      <c r="B525" s="24">
        <v>7</v>
      </c>
      <c r="C525" s="2">
        <f t="shared" si="22"/>
        <v>1</v>
      </c>
      <c r="D525" s="8" t="s">
        <v>166</v>
      </c>
      <c r="E525" s="22">
        <f t="shared" si="23"/>
        <v>16</v>
      </c>
      <c r="F525" s="48"/>
      <c r="G525" s="48"/>
      <c r="H525" s="48"/>
      <c r="I525" s="48"/>
      <c r="AB525" s="8" t="s">
        <v>1409</v>
      </c>
      <c r="AC525" s="8"/>
    </row>
    <row r="526" spans="1:29" x14ac:dyDescent="0.25">
      <c r="A526" s="9">
        <v>7</v>
      </c>
      <c r="B526" s="24">
        <v>7</v>
      </c>
      <c r="C526" s="2">
        <f t="shared" si="22"/>
        <v>1</v>
      </c>
      <c r="D526" s="8" t="s">
        <v>874</v>
      </c>
      <c r="E526" s="22">
        <f t="shared" si="23"/>
        <v>8</v>
      </c>
      <c r="F526" s="48"/>
      <c r="G526" s="48"/>
      <c r="H526" s="48"/>
      <c r="I526" s="48"/>
      <c r="AB526" s="8" t="s">
        <v>1411</v>
      </c>
      <c r="AC526" s="8" t="s">
        <v>1412</v>
      </c>
    </row>
    <row r="527" spans="1:29" x14ac:dyDescent="0.25">
      <c r="A527" s="9">
        <v>5</v>
      </c>
      <c r="B527" s="24">
        <v>7</v>
      </c>
      <c r="C527" s="2">
        <f t="shared" si="22"/>
        <v>0</v>
      </c>
      <c r="D527" s="8" t="s">
        <v>433</v>
      </c>
      <c r="E527" s="22">
        <f t="shared" si="23"/>
        <v>6</v>
      </c>
      <c r="F527" s="48"/>
      <c r="G527" s="48"/>
      <c r="H527" s="48"/>
      <c r="I527" s="48"/>
      <c r="AB527" s="8" t="s">
        <v>1414</v>
      </c>
      <c r="AC527" s="8" t="s">
        <v>1415</v>
      </c>
    </row>
    <row r="528" spans="1:29" x14ac:dyDescent="0.25">
      <c r="A528" s="9">
        <v>2</v>
      </c>
      <c r="B528" s="24">
        <v>5</v>
      </c>
      <c r="C528" s="2">
        <f t="shared" si="22"/>
        <v>0</v>
      </c>
      <c r="D528" s="8" t="s">
        <v>515</v>
      </c>
      <c r="E528" s="22">
        <f t="shared" si="23"/>
        <v>14</v>
      </c>
      <c r="F528" s="48"/>
      <c r="G528" s="48"/>
      <c r="H528" s="48"/>
      <c r="I528" s="48"/>
      <c r="AB528" s="8" t="s">
        <v>1417</v>
      </c>
      <c r="AC528" s="8" t="s">
        <v>1418</v>
      </c>
    </row>
    <row r="529" spans="1:29" x14ac:dyDescent="0.25">
      <c r="A529" s="9">
        <v>2</v>
      </c>
      <c r="B529" s="24">
        <v>8</v>
      </c>
      <c r="C529" s="2">
        <f t="shared" si="22"/>
        <v>0</v>
      </c>
      <c r="D529" s="8" t="s">
        <v>733</v>
      </c>
      <c r="E529" s="22">
        <f t="shared" si="23"/>
        <v>18</v>
      </c>
      <c r="F529" s="48"/>
      <c r="G529" s="48"/>
      <c r="H529" s="48"/>
      <c r="I529" s="48"/>
      <c r="AB529" s="8" t="s">
        <v>1420</v>
      </c>
      <c r="AC529" s="8" t="s">
        <v>1421</v>
      </c>
    </row>
    <row r="530" spans="1:29" x14ac:dyDescent="0.25">
      <c r="A530" s="9">
        <v>6</v>
      </c>
      <c r="B530" s="24">
        <v>5</v>
      </c>
      <c r="C530" s="2">
        <f t="shared" si="22"/>
        <v>0</v>
      </c>
      <c r="D530" s="8" t="s">
        <v>667</v>
      </c>
      <c r="E530" s="22">
        <f t="shared" si="23"/>
        <v>10</v>
      </c>
      <c r="F530" s="48"/>
      <c r="G530" s="48"/>
      <c r="H530" s="48"/>
      <c r="I530" s="48"/>
      <c r="AB530" s="8" t="s">
        <v>1423</v>
      </c>
      <c r="AC530" s="8"/>
    </row>
    <row r="531" spans="1:29" x14ac:dyDescent="0.25">
      <c r="A531" s="9">
        <v>7</v>
      </c>
      <c r="B531" s="24">
        <v>2</v>
      </c>
      <c r="C531" s="2">
        <f t="shared" si="22"/>
        <v>0</v>
      </c>
      <c r="D531" s="8" t="s">
        <v>742</v>
      </c>
      <c r="E531" s="22">
        <f t="shared" si="23"/>
        <v>6</v>
      </c>
      <c r="F531" s="48"/>
      <c r="G531" s="48"/>
      <c r="H531" s="48"/>
      <c r="I531" s="48"/>
      <c r="AB531" s="8" t="s">
        <v>1425</v>
      </c>
      <c r="AC531" s="8" t="s">
        <v>1426</v>
      </c>
    </row>
    <row r="532" spans="1:29" x14ac:dyDescent="0.25">
      <c r="A532" s="9">
        <v>5</v>
      </c>
      <c r="B532" s="24">
        <v>7</v>
      </c>
      <c r="C532" s="2">
        <f t="shared" si="22"/>
        <v>0</v>
      </c>
      <c r="D532" s="8" t="s">
        <v>966</v>
      </c>
      <c r="E532" s="22">
        <f t="shared" si="23"/>
        <v>44</v>
      </c>
      <c r="F532" s="48"/>
      <c r="G532" s="48"/>
      <c r="H532" s="48"/>
      <c r="I532" s="48"/>
      <c r="AB532" s="8" t="s">
        <v>1428</v>
      </c>
      <c r="AC532" s="8"/>
    </row>
    <row r="533" spans="1:29" x14ac:dyDescent="0.25">
      <c r="A533" s="9">
        <v>7</v>
      </c>
      <c r="B533" s="24">
        <v>7</v>
      </c>
      <c r="C533" s="2">
        <f t="shared" si="22"/>
        <v>1</v>
      </c>
      <c r="D533" s="8" t="s">
        <v>127</v>
      </c>
      <c r="E533" s="22">
        <f t="shared" si="23"/>
        <v>14</v>
      </c>
      <c r="F533" s="48"/>
      <c r="G533" s="48"/>
      <c r="H533" s="48"/>
      <c r="I533" s="48"/>
      <c r="AB533" s="8" t="s">
        <v>1430</v>
      </c>
      <c r="AC533" s="8" t="s">
        <v>1431</v>
      </c>
    </row>
    <row r="534" spans="1:29" x14ac:dyDescent="0.25">
      <c r="A534" s="9">
        <v>7</v>
      </c>
      <c r="B534" s="24">
        <v>7</v>
      </c>
      <c r="C534" s="2">
        <f t="shared" si="22"/>
        <v>1</v>
      </c>
      <c r="D534" s="8" t="s">
        <v>166</v>
      </c>
      <c r="E534" s="22">
        <f t="shared" si="23"/>
        <v>34</v>
      </c>
      <c r="F534" s="48"/>
      <c r="G534" s="48"/>
      <c r="H534" s="48"/>
      <c r="I534" s="48"/>
      <c r="AB534" s="8" t="s">
        <v>1433</v>
      </c>
      <c r="AC534" s="8"/>
    </row>
    <row r="535" spans="1:29" x14ac:dyDescent="0.25">
      <c r="A535" s="9">
        <v>2</v>
      </c>
      <c r="B535" s="24">
        <v>7</v>
      </c>
      <c r="C535" s="2">
        <f t="shared" si="22"/>
        <v>0</v>
      </c>
      <c r="D535" s="8" t="s">
        <v>166</v>
      </c>
      <c r="E535" s="22">
        <f t="shared" si="23"/>
        <v>12</v>
      </c>
      <c r="F535" s="48"/>
      <c r="G535" s="48"/>
      <c r="H535" s="48"/>
      <c r="I535" s="48"/>
      <c r="AB535" s="8" t="s">
        <v>1435</v>
      </c>
      <c r="AC535" s="8"/>
    </row>
    <row r="536" spans="1:29" x14ac:dyDescent="0.25">
      <c r="A536" s="9">
        <v>7</v>
      </c>
      <c r="B536" s="24">
        <v>2</v>
      </c>
      <c r="C536" s="2">
        <f t="shared" si="22"/>
        <v>0</v>
      </c>
      <c r="D536" s="8" t="s">
        <v>748</v>
      </c>
      <c r="E536" s="22">
        <f t="shared" si="23"/>
        <v>18</v>
      </c>
      <c r="F536" s="48"/>
      <c r="G536" s="48"/>
      <c r="H536" s="48"/>
      <c r="I536" s="48"/>
      <c r="AB536" s="8" t="s">
        <v>1437</v>
      </c>
      <c r="AC536" s="8"/>
    </row>
    <row r="537" spans="1:29" x14ac:dyDescent="0.25">
      <c r="A537" s="9">
        <v>4</v>
      </c>
      <c r="B537" s="24">
        <v>2</v>
      </c>
      <c r="C537" s="2">
        <f t="shared" si="22"/>
        <v>0</v>
      </c>
      <c r="D537" s="8" t="s">
        <v>966</v>
      </c>
      <c r="E537" s="22">
        <f t="shared" si="23"/>
        <v>24</v>
      </c>
      <c r="F537" s="48"/>
      <c r="G537" s="48"/>
      <c r="H537" s="48"/>
      <c r="I537" s="48"/>
      <c r="AB537" s="8" t="s">
        <v>1439</v>
      </c>
      <c r="AC537" s="8" t="s">
        <v>1440</v>
      </c>
    </row>
    <row r="538" spans="1:29" x14ac:dyDescent="0.25">
      <c r="A538" s="9">
        <v>6</v>
      </c>
      <c r="B538" s="24">
        <v>2</v>
      </c>
      <c r="C538" s="2">
        <f t="shared" si="22"/>
        <v>0</v>
      </c>
      <c r="D538" s="8" t="s">
        <v>267</v>
      </c>
      <c r="E538" s="22">
        <f t="shared" si="23"/>
        <v>10</v>
      </c>
      <c r="F538" s="48"/>
      <c r="G538" s="48"/>
      <c r="H538" s="48"/>
      <c r="I538" s="48"/>
      <c r="AB538" s="8" t="s">
        <v>1442</v>
      </c>
      <c r="AC538" s="8" t="s">
        <v>1443</v>
      </c>
    </row>
    <row r="539" spans="1:29" x14ac:dyDescent="0.25">
      <c r="A539" s="9">
        <v>7</v>
      </c>
      <c r="B539" s="24">
        <v>5</v>
      </c>
      <c r="C539" s="2">
        <f t="shared" si="22"/>
        <v>0</v>
      </c>
      <c r="D539" s="8" t="s">
        <v>468</v>
      </c>
      <c r="E539" s="22">
        <f t="shared" si="23"/>
        <v>58</v>
      </c>
      <c r="F539" s="48"/>
      <c r="G539" s="48"/>
      <c r="H539" s="48"/>
      <c r="I539" s="48"/>
      <c r="AB539" s="8" t="s">
        <v>1445</v>
      </c>
      <c r="AC539" s="8" t="s">
        <v>1446</v>
      </c>
    </row>
    <row r="540" spans="1:29" x14ac:dyDescent="0.25">
      <c r="A540" s="9">
        <v>5</v>
      </c>
      <c r="B540" s="24">
        <v>7</v>
      </c>
      <c r="C540" s="2">
        <f t="shared" si="22"/>
        <v>0</v>
      </c>
      <c r="D540" s="8" t="s">
        <v>966</v>
      </c>
      <c r="E540" s="22">
        <f t="shared" si="23"/>
        <v>30</v>
      </c>
      <c r="F540" s="48"/>
      <c r="G540" s="48"/>
      <c r="H540" s="48"/>
      <c r="I540" s="48"/>
      <c r="AB540" s="8" t="s">
        <v>1448</v>
      </c>
      <c r="AC540" s="8" t="s">
        <v>1449</v>
      </c>
    </row>
    <row r="541" spans="1:29" x14ac:dyDescent="0.25">
      <c r="A541" s="9">
        <v>7</v>
      </c>
      <c r="B541" s="24">
        <v>5</v>
      </c>
      <c r="C541" s="2">
        <f t="shared" si="22"/>
        <v>0</v>
      </c>
      <c r="D541" s="8" t="s">
        <v>728</v>
      </c>
      <c r="E541" s="22">
        <f t="shared" si="23"/>
        <v>50</v>
      </c>
      <c r="F541" s="48"/>
      <c r="G541" s="48"/>
      <c r="H541" s="48"/>
      <c r="I541" s="48"/>
      <c r="AB541" s="8" t="s">
        <v>1451</v>
      </c>
      <c r="AC541" s="8" t="s">
        <v>1452</v>
      </c>
    </row>
    <row r="542" spans="1:29" x14ac:dyDescent="0.25">
      <c r="A542" s="9">
        <v>5</v>
      </c>
      <c r="B542" s="24">
        <v>2</v>
      </c>
      <c r="C542" s="2">
        <f t="shared" si="22"/>
        <v>0</v>
      </c>
      <c r="D542" s="8" t="s">
        <v>966</v>
      </c>
      <c r="E542" s="22">
        <f t="shared" si="23"/>
        <v>28</v>
      </c>
      <c r="F542" s="48"/>
      <c r="G542" s="48"/>
      <c r="H542" s="48"/>
      <c r="I542" s="48"/>
      <c r="AB542" s="8" t="s">
        <v>1454</v>
      </c>
      <c r="AC542" s="8" t="s">
        <v>1455</v>
      </c>
    </row>
    <row r="543" spans="1:29" x14ac:dyDescent="0.25">
      <c r="A543" s="9">
        <v>2</v>
      </c>
      <c r="B543" s="24">
        <v>2</v>
      </c>
      <c r="C543" s="2">
        <f t="shared" si="22"/>
        <v>1</v>
      </c>
      <c r="D543" s="8" t="s">
        <v>166</v>
      </c>
      <c r="E543" s="22">
        <f t="shared" si="23"/>
        <v>18</v>
      </c>
      <c r="F543" s="48"/>
      <c r="G543" s="48"/>
      <c r="H543" s="48"/>
      <c r="I543" s="48"/>
      <c r="AB543" s="8" t="s">
        <v>1457</v>
      </c>
      <c r="AC543" s="8" t="s">
        <v>1458</v>
      </c>
    </row>
    <row r="544" spans="1:29" x14ac:dyDescent="0.25">
      <c r="A544" s="9">
        <v>7</v>
      </c>
      <c r="B544" s="24">
        <v>5</v>
      </c>
      <c r="C544" s="2">
        <f t="shared" si="22"/>
        <v>0</v>
      </c>
      <c r="D544" s="8" t="s">
        <v>20</v>
      </c>
      <c r="E544" s="22">
        <f t="shared" si="23"/>
        <v>30</v>
      </c>
      <c r="F544" s="48"/>
      <c r="G544" s="48"/>
      <c r="H544" s="48"/>
      <c r="I544" s="48"/>
      <c r="AB544" s="8" t="s">
        <v>1460</v>
      </c>
      <c r="AC544" s="8"/>
    </row>
    <row r="545" spans="1:29" x14ac:dyDescent="0.25">
      <c r="A545" s="9">
        <v>7</v>
      </c>
      <c r="B545" s="24">
        <v>7</v>
      </c>
      <c r="C545" s="2">
        <f t="shared" si="22"/>
        <v>1</v>
      </c>
      <c r="D545" s="8" t="s">
        <v>166</v>
      </c>
      <c r="E545" s="22">
        <f t="shared" si="23"/>
        <v>42</v>
      </c>
      <c r="F545" s="48"/>
      <c r="G545" s="48"/>
      <c r="H545" s="48"/>
      <c r="I545" s="48"/>
      <c r="AB545" s="8" t="s">
        <v>1462</v>
      </c>
      <c r="AC545" s="8"/>
    </row>
    <row r="546" spans="1:29" x14ac:dyDescent="0.25">
      <c r="A546" s="9">
        <v>8</v>
      </c>
      <c r="B546" s="24">
        <v>5</v>
      </c>
      <c r="C546" s="2">
        <f t="shared" si="22"/>
        <v>0</v>
      </c>
      <c r="D546" s="8" t="s">
        <v>966</v>
      </c>
      <c r="E546" s="22">
        <f t="shared" si="23"/>
        <v>18</v>
      </c>
      <c r="F546" s="48"/>
      <c r="G546" s="48"/>
      <c r="H546" s="48"/>
      <c r="I546" s="48"/>
      <c r="AB546" s="8" t="s">
        <v>1464</v>
      </c>
      <c r="AC546" s="8"/>
    </row>
    <row r="547" spans="1:29" x14ac:dyDescent="0.25">
      <c r="A547" s="9">
        <v>1</v>
      </c>
      <c r="B547" s="24">
        <v>5</v>
      </c>
      <c r="C547" s="2">
        <f t="shared" si="22"/>
        <v>0</v>
      </c>
      <c r="D547" s="8" t="s">
        <v>72</v>
      </c>
      <c r="E547" s="22">
        <f t="shared" si="23"/>
        <v>34</v>
      </c>
      <c r="F547" s="48"/>
      <c r="G547" s="48"/>
      <c r="H547" s="48"/>
      <c r="I547" s="48"/>
      <c r="AB547" s="8" t="s">
        <v>1466</v>
      </c>
      <c r="AC547" s="8" t="s">
        <v>1467</v>
      </c>
    </row>
    <row r="548" spans="1:29" x14ac:dyDescent="0.25">
      <c r="A548" s="9">
        <v>5</v>
      </c>
      <c r="B548" s="24">
        <v>5</v>
      </c>
      <c r="C548" s="2">
        <f t="shared" si="22"/>
        <v>1</v>
      </c>
      <c r="D548" s="8" t="s">
        <v>874</v>
      </c>
      <c r="E548" s="22">
        <f t="shared" si="23"/>
        <v>22</v>
      </c>
      <c r="F548" s="48"/>
      <c r="G548" s="48"/>
      <c r="H548" s="48"/>
      <c r="I548" s="48"/>
      <c r="AB548" s="8" t="s">
        <v>1469</v>
      </c>
      <c r="AC548" s="8" t="s">
        <v>1470</v>
      </c>
    </row>
    <row r="549" spans="1:29" x14ac:dyDescent="0.25">
      <c r="A549" s="9">
        <v>2</v>
      </c>
      <c r="B549" s="24">
        <v>8</v>
      </c>
      <c r="C549" s="2">
        <f t="shared" si="22"/>
        <v>0</v>
      </c>
      <c r="D549" s="8" t="s">
        <v>966</v>
      </c>
      <c r="E549" s="22">
        <f t="shared" si="23"/>
        <v>18</v>
      </c>
      <c r="F549" s="48"/>
      <c r="G549" s="48"/>
      <c r="H549" s="48"/>
      <c r="I549" s="48"/>
      <c r="AB549" s="8" t="s">
        <v>1472</v>
      </c>
      <c r="AC549" s="8" t="s">
        <v>1473</v>
      </c>
    </row>
    <row r="550" spans="1:29" x14ac:dyDescent="0.25">
      <c r="A550" s="9">
        <v>5</v>
      </c>
      <c r="B550" s="24">
        <v>6</v>
      </c>
      <c r="C550" s="2">
        <f t="shared" si="22"/>
        <v>0</v>
      </c>
      <c r="D550" s="8" t="s">
        <v>321</v>
      </c>
      <c r="E550" s="22">
        <f t="shared" si="23"/>
        <v>42</v>
      </c>
      <c r="F550" s="48"/>
      <c r="G550" s="48"/>
      <c r="H550" s="48"/>
      <c r="I550" s="48"/>
      <c r="AB550" s="8" t="s">
        <v>1475</v>
      </c>
      <c r="AC550" s="8" t="s">
        <v>1476</v>
      </c>
    </row>
    <row r="551" spans="1:29" x14ac:dyDescent="0.25">
      <c r="A551" s="9">
        <v>5</v>
      </c>
      <c r="B551" s="24">
        <v>5</v>
      </c>
      <c r="C551" s="2">
        <f t="shared" si="22"/>
        <v>1</v>
      </c>
      <c r="D551" s="8" t="s">
        <v>72</v>
      </c>
      <c r="E551" s="22">
        <f t="shared" si="23"/>
        <v>8</v>
      </c>
      <c r="F551" s="48"/>
      <c r="G551" s="48"/>
      <c r="H551" s="48"/>
      <c r="I551" s="48"/>
      <c r="AB551" s="8" t="s">
        <v>1478</v>
      </c>
      <c r="AC551" s="8" t="s">
        <v>1479</v>
      </c>
    </row>
    <row r="552" spans="1:29" x14ac:dyDescent="0.25">
      <c r="A552" s="9">
        <v>7</v>
      </c>
      <c r="B552" s="24">
        <v>7</v>
      </c>
      <c r="C552" s="2">
        <f t="shared" si="22"/>
        <v>1</v>
      </c>
      <c r="D552" s="8" t="s">
        <v>874</v>
      </c>
      <c r="E552" s="22">
        <f t="shared" si="23"/>
        <v>12</v>
      </c>
      <c r="F552" s="48"/>
      <c r="G552" s="48"/>
      <c r="H552" s="48"/>
      <c r="I552" s="48"/>
      <c r="AB552" s="8" t="s">
        <v>1481</v>
      </c>
      <c r="AC552" s="8" t="s">
        <v>1482</v>
      </c>
    </row>
    <row r="553" spans="1:29" x14ac:dyDescent="0.25">
      <c r="A553" s="9">
        <v>5</v>
      </c>
      <c r="B553" s="24">
        <v>5</v>
      </c>
      <c r="C553" s="2">
        <f t="shared" si="22"/>
        <v>1</v>
      </c>
      <c r="D553" s="8" t="s">
        <v>733</v>
      </c>
      <c r="E553" s="22">
        <f t="shared" si="23"/>
        <v>48</v>
      </c>
      <c r="F553" s="48"/>
      <c r="G553" s="48"/>
      <c r="H553" s="48"/>
      <c r="I553" s="48"/>
      <c r="AB553" s="8" t="s">
        <v>1484</v>
      </c>
      <c r="AC553" s="8" t="s">
        <v>1485</v>
      </c>
    </row>
    <row r="554" spans="1:29" x14ac:dyDescent="0.25">
      <c r="A554" s="9">
        <v>5</v>
      </c>
      <c r="B554" s="24">
        <v>6</v>
      </c>
      <c r="C554" s="2">
        <f t="shared" si="22"/>
        <v>0</v>
      </c>
      <c r="D554" s="8" t="s">
        <v>468</v>
      </c>
      <c r="E554" s="22">
        <f t="shared" si="23"/>
        <v>42</v>
      </c>
      <c r="F554" s="48"/>
      <c r="G554" s="48"/>
      <c r="H554" s="48"/>
      <c r="I554" s="48"/>
      <c r="AB554" s="8" t="s">
        <v>1487</v>
      </c>
      <c r="AC554" s="8" t="s">
        <v>1488</v>
      </c>
    </row>
    <row r="555" spans="1:29" x14ac:dyDescent="0.25">
      <c r="A555" s="9">
        <v>7</v>
      </c>
      <c r="B555" s="24">
        <v>2</v>
      </c>
      <c r="C555" s="2">
        <f t="shared" si="22"/>
        <v>0</v>
      </c>
      <c r="D555" s="8" t="s">
        <v>166</v>
      </c>
      <c r="E555" s="22">
        <f t="shared" si="23"/>
        <v>16</v>
      </c>
      <c r="F555" s="48"/>
      <c r="G555" s="48"/>
      <c r="H555" s="48"/>
      <c r="I555" s="48"/>
      <c r="AB555" s="8" t="s">
        <v>1490</v>
      </c>
      <c r="AC555" s="8"/>
    </row>
    <row r="556" spans="1:29" x14ac:dyDescent="0.25">
      <c r="A556" s="9">
        <v>2</v>
      </c>
      <c r="B556" s="24">
        <v>2</v>
      </c>
      <c r="C556" s="2">
        <f t="shared" si="22"/>
        <v>1</v>
      </c>
      <c r="D556" s="8" t="s">
        <v>733</v>
      </c>
      <c r="E556" s="22">
        <f t="shared" si="23"/>
        <v>10</v>
      </c>
      <c r="F556" s="48"/>
      <c r="G556" s="48"/>
      <c r="H556" s="48"/>
      <c r="I556" s="48"/>
      <c r="AB556" s="8" t="s">
        <v>1492</v>
      </c>
      <c r="AC556" s="8"/>
    </row>
    <row r="557" spans="1:29" x14ac:dyDescent="0.25">
      <c r="A557" s="9">
        <v>6</v>
      </c>
      <c r="B557" s="24">
        <v>6</v>
      </c>
      <c r="C557" s="2">
        <f t="shared" si="22"/>
        <v>1</v>
      </c>
      <c r="D557" s="8" t="s">
        <v>966</v>
      </c>
      <c r="E557" s="22">
        <f t="shared" si="23"/>
        <v>24</v>
      </c>
      <c r="F557" s="48"/>
      <c r="G557" s="48"/>
      <c r="H557" s="48"/>
      <c r="I557" s="48"/>
      <c r="AB557" s="8" t="s">
        <v>1494</v>
      </c>
      <c r="AC557" s="8" t="s">
        <v>1495</v>
      </c>
    </row>
    <row r="558" spans="1:29" x14ac:dyDescent="0.25">
      <c r="A558" s="9">
        <v>5</v>
      </c>
      <c r="B558" s="24">
        <v>2</v>
      </c>
      <c r="C558" s="2">
        <f t="shared" si="22"/>
        <v>0</v>
      </c>
      <c r="D558" s="8" t="s">
        <v>267</v>
      </c>
      <c r="E558" s="22">
        <f t="shared" si="23"/>
        <v>22</v>
      </c>
      <c r="F558" s="48"/>
      <c r="G558" s="48"/>
      <c r="H558" s="48"/>
      <c r="I558" s="48"/>
      <c r="AB558" s="8" t="s">
        <v>1497</v>
      </c>
      <c r="AC558" s="8" t="s">
        <v>1498</v>
      </c>
    </row>
    <row r="559" spans="1:29" x14ac:dyDescent="0.25">
      <c r="A559" s="9">
        <v>5</v>
      </c>
      <c r="B559" s="24">
        <v>7</v>
      </c>
      <c r="C559" s="2">
        <f t="shared" si="22"/>
        <v>0</v>
      </c>
      <c r="D559" s="8" t="s">
        <v>532</v>
      </c>
      <c r="E559" s="22">
        <f t="shared" si="23"/>
        <v>28</v>
      </c>
      <c r="F559" s="48"/>
      <c r="G559" s="48"/>
      <c r="H559" s="48"/>
      <c r="I559" s="48"/>
      <c r="AB559" s="8" t="s">
        <v>1500</v>
      </c>
      <c r="AC559" s="8"/>
    </row>
    <row r="560" spans="1:29" x14ac:dyDescent="0.25">
      <c r="A560" s="9">
        <v>5</v>
      </c>
      <c r="B560" s="24">
        <v>7</v>
      </c>
      <c r="C560" s="2">
        <f t="shared" si="22"/>
        <v>0</v>
      </c>
      <c r="D560" s="8" t="s">
        <v>760</v>
      </c>
      <c r="E560" s="22">
        <f t="shared" si="23"/>
        <v>22</v>
      </c>
      <c r="F560" s="48"/>
      <c r="G560" s="48"/>
      <c r="H560" s="48"/>
      <c r="I560" s="48"/>
      <c r="AB560" s="8" t="s">
        <v>1502</v>
      </c>
      <c r="AC560" s="8"/>
    </row>
    <row r="561" spans="1:29" x14ac:dyDescent="0.25">
      <c r="A561" s="9">
        <v>6</v>
      </c>
      <c r="B561" s="24">
        <v>7</v>
      </c>
      <c r="C561" s="2">
        <f t="shared" si="22"/>
        <v>0</v>
      </c>
      <c r="D561" s="8" t="s">
        <v>532</v>
      </c>
      <c r="E561" s="22">
        <f t="shared" si="23"/>
        <v>8</v>
      </c>
      <c r="F561" s="48"/>
      <c r="G561" s="48"/>
      <c r="H561" s="48"/>
      <c r="I561" s="48"/>
      <c r="AB561" s="8" t="s">
        <v>1504</v>
      </c>
      <c r="AC561" s="8" t="s">
        <v>1505</v>
      </c>
    </row>
    <row r="562" spans="1:29" x14ac:dyDescent="0.25">
      <c r="A562" s="9">
        <v>7</v>
      </c>
      <c r="B562" s="24">
        <v>5</v>
      </c>
      <c r="C562" s="2">
        <f t="shared" si="22"/>
        <v>0</v>
      </c>
      <c r="D562" s="8" t="s">
        <v>72</v>
      </c>
      <c r="E562" s="22">
        <f t="shared" si="23"/>
        <v>42</v>
      </c>
      <c r="F562" s="48"/>
      <c r="G562" s="48"/>
      <c r="H562" s="48"/>
      <c r="I562" s="48"/>
      <c r="AB562" s="8" t="s">
        <v>1507</v>
      </c>
      <c r="AC562" s="8"/>
    </row>
    <row r="563" spans="1:29" x14ac:dyDescent="0.25">
      <c r="A563" s="9">
        <v>6</v>
      </c>
      <c r="B563" s="24">
        <v>5</v>
      </c>
      <c r="C563" s="2">
        <f t="shared" si="22"/>
        <v>0</v>
      </c>
      <c r="D563" s="8" t="s">
        <v>760</v>
      </c>
      <c r="E563" s="22">
        <f t="shared" si="23"/>
        <v>28</v>
      </c>
      <c r="F563" s="48"/>
      <c r="G563" s="48"/>
      <c r="H563" s="48"/>
      <c r="I563" s="48"/>
      <c r="AB563" s="8" t="s">
        <v>1509</v>
      </c>
      <c r="AC563" s="8"/>
    </row>
    <row r="564" spans="1:29" x14ac:dyDescent="0.25">
      <c r="A564" s="9">
        <v>6</v>
      </c>
      <c r="B564" s="24">
        <v>2</v>
      </c>
      <c r="C564" s="2">
        <f t="shared" si="22"/>
        <v>0</v>
      </c>
      <c r="D564" s="8" t="s">
        <v>619</v>
      </c>
      <c r="E564" s="22">
        <f t="shared" si="23"/>
        <v>32</v>
      </c>
      <c r="F564" s="48"/>
      <c r="G564" s="48"/>
      <c r="H564" s="48"/>
      <c r="I564" s="48"/>
      <c r="AB564" s="8" t="s">
        <v>1511</v>
      </c>
      <c r="AC564" s="8"/>
    </row>
    <row r="565" spans="1:29" x14ac:dyDescent="0.25">
      <c r="A565" s="9">
        <v>2</v>
      </c>
      <c r="B565" s="24">
        <v>5</v>
      </c>
      <c r="C565" s="2">
        <f t="shared" si="22"/>
        <v>0</v>
      </c>
      <c r="D565" s="8" t="s">
        <v>733</v>
      </c>
      <c r="E565" s="22">
        <f t="shared" si="23"/>
        <v>14</v>
      </c>
      <c r="F565" s="48"/>
      <c r="G565" s="48"/>
      <c r="H565" s="48"/>
      <c r="I565" s="48"/>
      <c r="AB565" s="8" t="s">
        <v>1513</v>
      </c>
      <c r="AC565" s="8"/>
    </row>
    <row r="566" spans="1:29" x14ac:dyDescent="0.25">
      <c r="A566" s="9">
        <v>5</v>
      </c>
      <c r="B566" s="24">
        <v>5</v>
      </c>
      <c r="C566" s="2">
        <f t="shared" si="22"/>
        <v>1</v>
      </c>
      <c r="D566" s="8" t="s">
        <v>20</v>
      </c>
      <c r="E566" s="22">
        <f t="shared" si="23"/>
        <v>12</v>
      </c>
      <c r="F566" s="48"/>
      <c r="G566" s="48"/>
      <c r="H566" s="48"/>
      <c r="I566" s="48"/>
      <c r="AB566" s="8" t="s">
        <v>1515</v>
      </c>
      <c r="AC566" s="8"/>
    </row>
    <row r="567" spans="1:29" x14ac:dyDescent="0.25">
      <c r="A567" s="9">
        <v>4</v>
      </c>
      <c r="B567" s="24">
        <v>7</v>
      </c>
      <c r="C567" s="2">
        <f t="shared" si="22"/>
        <v>0</v>
      </c>
      <c r="D567" s="8" t="s">
        <v>956</v>
      </c>
      <c r="E567" s="22">
        <f t="shared" si="23"/>
        <v>42</v>
      </c>
      <c r="F567" s="48"/>
      <c r="G567" s="48"/>
      <c r="H567" s="48"/>
      <c r="I567" s="48"/>
      <c r="AB567" s="8" t="s">
        <v>1517</v>
      </c>
      <c r="AC567" s="8"/>
    </row>
    <row r="568" spans="1:29" x14ac:dyDescent="0.25">
      <c r="A568" s="9">
        <v>4</v>
      </c>
      <c r="B568" s="24">
        <v>3</v>
      </c>
      <c r="C568" s="2">
        <f t="shared" si="22"/>
        <v>0</v>
      </c>
      <c r="D568" s="8" t="s">
        <v>127</v>
      </c>
      <c r="E568" s="22">
        <f t="shared" si="23"/>
        <v>6</v>
      </c>
      <c r="F568" s="48"/>
      <c r="G568" s="48"/>
      <c r="H568" s="48"/>
      <c r="I568" s="48"/>
      <c r="AB568" s="8" t="s">
        <v>1519</v>
      </c>
      <c r="AC568" s="8" t="s">
        <v>1520</v>
      </c>
    </row>
    <row r="569" spans="1:29" x14ac:dyDescent="0.25">
      <c r="A569" s="9">
        <v>7</v>
      </c>
      <c r="B569" s="24">
        <v>2</v>
      </c>
      <c r="C569" s="2">
        <f t="shared" si="22"/>
        <v>0</v>
      </c>
      <c r="D569" s="8" t="s">
        <v>166</v>
      </c>
      <c r="E569" s="22">
        <f t="shared" si="23"/>
        <v>34</v>
      </c>
      <c r="F569" s="48"/>
      <c r="G569" s="48"/>
      <c r="H569" s="48"/>
      <c r="I569" s="48"/>
      <c r="AB569" s="8" t="s">
        <v>1522</v>
      </c>
      <c r="AC569" s="8" t="s">
        <v>1523</v>
      </c>
    </row>
    <row r="570" spans="1:29" x14ac:dyDescent="0.25">
      <c r="A570" s="9">
        <v>1</v>
      </c>
      <c r="B570" s="24">
        <v>6</v>
      </c>
      <c r="C570" s="2">
        <f t="shared" si="22"/>
        <v>0</v>
      </c>
      <c r="D570" s="8" t="s">
        <v>166</v>
      </c>
      <c r="E570" s="22">
        <f t="shared" si="23"/>
        <v>20</v>
      </c>
      <c r="F570" s="48"/>
      <c r="G570" s="48"/>
      <c r="H570" s="48"/>
      <c r="I570" s="48"/>
      <c r="AB570" s="8" t="s">
        <v>1525</v>
      </c>
      <c r="AC570" s="8"/>
    </row>
    <row r="571" spans="1:29" x14ac:dyDescent="0.25">
      <c r="A571" s="9">
        <v>7</v>
      </c>
      <c r="B571" s="24">
        <v>2</v>
      </c>
      <c r="C571" s="2">
        <f t="shared" si="22"/>
        <v>0</v>
      </c>
      <c r="D571" s="8" t="s">
        <v>742</v>
      </c>
      <c r="E571" s="22">
        <f t="shared" si="23"/>
        <v>8</v>
      </c>
      <c r="F571" s="48"/>
      <c r="G571" s="48"/>
      <c r="H571" s="48"/>
      <c r="I571" s="48"/>
      <c r="AB571" s="8" t="s">
        <v>1527</v>
      </c>
      <c r="AC571" s="8" t="s">
        <v>1528</v>
      </c>
    </row>
    <row r="572" spans="1:29" x14ac:dyDescent="0.25">
      <c r="A572" s="9">
        <v>5</v>
      </c>
      <c r="B572" s="24">
        <v>6</v>
      </c>
      <c r="C572" s="2">
        <f t="shared" si="22"/>
        <v>0</v>
      </c>
      <c r="D572" s="8" t="s">
        <v>789</v>
      </c>
      <c r="E572" s="22">
        <f t="shared" si="23"/>
        <v>16</v>
      </c>
      <c r="F572" s="48"/>
      <c r="G572" s="48"/>
      <c r="H572" s="48"/>
      <c r="I572" s="48"/>
      <c r="AB572" s="8" t="s">
        <v>1530</v>
      </c>
      <c r="AC572" s="8" t="s">
        <v>1531</v>
      </c>
    </row>
    <row r="573" spans="1:29" x14ac:dyDescent="0.25">
      <c r="A573" s="9">
        <v>5</v>
      </c>
      <c r="B573" s="24">
        <v>5</v>
      </c>
      <c r="C573" s="2">
        <f t="shared" si="22"/>
        <v>1</v>
      </c>
      <c r="D573" s="8" t="s">
        <v>321</v>
      </c>
      <c r="E573" s="22">
        <f t="shared" si="23"/>
        <v>30</v>
      </c>
      <c r="F573" s="48"/>
      <c r="G573" s="48"/>
      <c r="H573" s="48"/>
      <c r="I573" s="48"/>
      <c r="AB573" s="8" t="s">
        <v>1533</v>
      </c>
      <c r="AC573" s="8"/>
    </row>
    <row r="574" spans="1:29" x14ac:dyDescent="0.25">
      <c r="A574" s="9">
        <v>7</v>
      </c>
      <c r="B574" s="24">
        <v>7</v>
      </c>
      <c r="C574" s="2">
        <f t="shared" si="22"/>
        <v>1</v>
      </c>
      <c r="D574" s="8" t="s">
        <v>127</v>
      </c>
      <c r="E574" s="22">
        <f t="shared" si="23"/>
        <v>28</v>
      </c>
      <c r="F574" s="48"/>
      <c r="G574" s="48"/>
      <c r="H574" s="48"/>
      <c r="I574" s="48"/>
      <c r="AB574" s="8" t="s">
        <v>1535</v>
      </c>
      <c r="AC574" s="8"/>
    </row>
    <row r="575" spans="1:29" x14ac:dyDescent="0.25">
      <c r="A575" s="9">
        <v>5</v>
      </c>
      <c r="B575" s="24">
        <v>5</v>
      </c>
      <c r="C575" s="2">
        <f t="shared" si="22"/>
        <v>1</v>
      </c>
      <c r="D575" s="8" t="s">
        <v>793</v>
      </c>
      <c r="E575" s="22">
        <f t="shared" si="23"/>
        <v>20</v>
      </c>
      <c r="F575" s="48"/>
      <c r="G575" s="48"/>
      <c r="H575" s="48"/>
      <c r="I575" s="48"/>
      <c r="AB575" s="8" t="s">
        <v>1537</v>
      </c>
      <c r="AC575" s="8" t="s">
        <v>1538</v>
      </c>
    </row>
    <row r="576" spans="1:29" x14ac:dyDescent="0.25">
      <c r="A576" s="9">
        <v>5</v>
      </c>
      <c r="B576" s="24">
        <v>7</v>
      </c>
      <c r="C576" s="2">
        <f t="shared" si="22"/>
        <v>0</v>
      </c>
      <c r="D576" s="8" t="s">
        <v>742</v>
      </c>
      <c r="E576" s="22">
        <f t="shared" si="23"/>
        <v>26</v>
      </c>
      <c r="F576" s="48"/>
      <c r="G576" s="48"/>
      <c r="H576" s="48"/>
      <c r="I576" s="48"/>
      <c r="AB576" s="8" t="s">
        <v>1540</v>
      </c>
      <c r="AC576" s="8" t="s">
        <v>1541</v>
      </c>
    </row>
    <row r="577" spans="1:29" x14ac:dyDescent="0.25">
      <c r="A577" s="9">
        <v>4</v>
      </c>
      <c r="B577" s="24">
        <v>7</v>
      </c>
      <c r="C577" s="2">
        <f t="shared" ref="C577:C640" si="24">IF(A577=B577,1,0)</f>
        <v>0</v>
      </c>
      <c r="D577" s="8" t="s">
        <v>468</v>
      </c>
      <c r="E577" s="22">
        <f t="shared" si="23"/>
        <v>56</v>
      </c>
      <c r="F577" s="48"/>
      <c r="G577" s="48"/>
      <c r="H577" s="48"/>
      <c r="I577" s="48"/>
      <c r="AB577" s="8" t="s">
        <v>1543</v>
      </c>
      <c r="AC577" s="8" t="s">
        <v>1544</v>
      </c>
    </row>
    <row r="578" spans="1:29" x14ac:dyDescent="0.25">
      <c r="A578" s="9">
        <v>2</v>
      </c>
      <c r="B578" s="24">
        <v>5</v>
      </c>
      <c r="C578" s="2">
        <f t="shared" si="24"/>
        <v>0</v>
      </c>
      <c r="D578" s="8" t="s">
        <v>433</v>
      </c>
      <c r="E578" s="22">
        <f t="shared" si="23"/>
        <v>18</v>
      </c>
      <c r="F578" s="48"/>
      <c r="G578" s="48"/>
      <c r="H578" s="48"/>
      <c r="I578" s="48"/>
      <c r="AB578" s="8" t="s">
        <v>1546</v>
      </c>
      <c r="AC578" s="8" t="s">
        <v>1547</v>
      </c>
    </row>
    <row r="579" spans="1:29" x14ac:dyDescent="0.25">
      <c r="A579" s="9">
        <v>6</v>
      </c>
      <c r="B579" s="24">
        <v>2</v>
      </c>
      <c r="C579" s="2">
        <f t="shared" si="24"/>
        <v>0</v>
      </c>
      <c r="D579" s="8" t="s">
        <v>760</v>
      </c>
      <c r="E579" s="22">
        <f t="shared" ref="E579:E642" si="25">LEN(TRIM(AB579))-LEN(SUBSTITUTE(TRIM(AB579)," ",""))+LEN(TRIM(AB579))-LEN(SUBSTITUTE(TRIM(AB579)," ",""))+2</f>
        <v>24</v>
      </c>
      <c r="F579" s="48"/>
      <c r="G579" s="48"/>
      <c r="H579" s="48"/>
      <c r="I579" s="48"/>
      <c r="AB579" s="8" t="s">
        <v>1549</v>
      </c>
      <c r="AC579" s="8" t="s">
        <v>1550</v>
      </c>
    </row>
    <row r="580" spans="1:29" x14ac:dyDescent="0.25">
      <c r="A580" s="9">
        <v>7</v>
      </c>
      <c r="B580" s="24">
        <v>2</v>
      </c>
      <c r="C580" s="2">
        <f t="shared" si="24"/>
        <v>0</v>
      </c>
      <c r="D580" s="8" t="s">
        <v>532</v>
      </c>
      <c r="E580" s="22">
        <f t="shared" si="25"/>
        <v>24</v>
      </c>
      <c r="F580" s="48"/>
      <c r="G580" s="48"/>
      <c r="H580" s="48"/>
      <c r="I580" s="48"/>
      <c r="AB580" s="8" t="s">
        <v>1552</v>
      </c>
      <c r="AC580" s="8" t="s">
        <v>1553</v>
      </c>
    </row>
    <row r="581" spans="1:29" x14ac:dyDescent="0.25">
      <c r="A581" s="9">
        <v>5</v>
      </c>
      <c r="B581" s="24">
        <v>5</v>
      </c>
      <c r="C581" s="2">
        <f t="shared" si="24"/>
        <v>1</v>
      </c>
      <c r="D581" s="8" t="s">
        <v>321</v>
      </c>
      <c r="E581" s="22">
        <f t="shared" si="25"/>
        <v>20</v>
      </c>
      <c r="F581" s="48"/>
      <c r="G581" s="48"/>
      <c r="H581" s="48"/>
      <c r="I581" s="48"/>
      <c r="AB581" s="8" t="s">
        <v>1555</v>
      </c>
      <c r="AC581" s="8" t="s">
        <v>1556</v>
      </c>
    </row>
    <row r="582" spans="1:29" x14ac:dyDescent="0.25">
      <c r="A582" s="9">
        <v>5</v>
      </c>
      <c r="B582" s="24">
        <v>5</v>
      </c>
      <c r="C582" s="2">
        <f t="shared" si="24"/>
        <v>1</v>
      </c>
      <c r="D582" s="8" t="s">
        <v>874</v>
      </c>
      <c r="E582" s="22">
        <f t="shared" si="25"/>
        <v>26</v>
      </c>
      <c r="F582" s="48"/>
      <c r="G582" s="48"/>
      <c r="H582" s="48"/>
      <c r="I582" s="48"/>
      <c r="AB582" s="8" t="s">
        <v>1558</v>
      </c>
      <c r="AC582" s="8" t="s">
        <v>1559</v>
      </c>
    </row>
    <row r="583" spans="1:29" x14ac:dyDescent="0.25">
      <c r="A583" s="9">
        <v>5</v>
      </c>
      <c r="B583" s="24">
        <v>7</v>
      </c>
      <c r="C583" s="2">
        <f t="shared" si="24"/>
        <v>0</v>
      </c>
      <c r="D583" s="8" t="s">
        <v>20</v>
      </c>
      <c r="E583" s="22">
        <f t="shared" si="25"/>
        <v>12</v>
      </c>
      <c r="F583" s="48"/>
      <c r="G583" s="48"/>
      <c r="H583" s="48"/>
      <c r="I583" s="48"/>
      <c r="AB583" s="8" t="s">
        <v>1561</v>
      </c>
      <c r="AC583" s="8" t="s">
        <v>1562</v>
      </c>
    </row>
    <row r="584" spans="1:29" x14ac:dyDescent="0.25">
      <c r="A584" s="9">
        <v>5</v>
      </c>
      <c r="B584" s="24">
        <v>7</v>
      </c>
      <c r="C584" s="2">
        <f t="shared" si="24"/>
        <v>0</v>
      </c>
      <c r="D584" s="8" t="s">
        <v>956</v>
      </c>
      <c r="E584" s="22">
        <f t="shared" si="25"/>
        <v>24</v>
      </c>
      <c r="F584" s="48"/>
      <c r="G584" s="48"/>
      <c r="H584" s="48"/>
      <c r="I584" s="48"/>
      <c r="AB584" s="8" t="s">
        <v>1564</v>
      </c>
      <c r="AC584" s="8" t="s">
        <v>1565</v>
      </c>
    </row>
    <row r="585" spans="1:29" x14ac:dyDescent="0.25">
      <c r="A585" s="9">
        <v>7</v>
      </c>
      <c r="B585" s="24">
        <v>5</v>
      </c>
      <c r="C585" s="2">
        <f t="shared" si="24"/>
        <v>0</v>
      </c>
      <c r="D585" s="8" t="s">
        <v>433</v>
      </c>
      <c r="E585" s="22">
        <f t="shared" si="25"/>
        <v>10</v>
      </c>
      <c r="F585" s="48"/>
      <c r="G585" s="48"/>
      <c r="H585" s="48"/>
      <c r="I585" s="48"/>
      <c r="AB585" s="8" t="s">
        <v>1567</v>
      </c>
      <c r="AC585" s="8" t="s">
        <v>1568</v>
      </c>
    </row>
    <row r="586" spans="1:29" x14ac:dyDescent="0.25">
      <c r="A586" s="9">
        <v>5</v>
      </c>
      <c r="B586" s="24">
        <v>2</v>
      </c>
      <c r="C586" s="2">
        <f t="shared" si="24"/>
        <v>0</v>
      </c>
      <c r="D586" s="8" t="s">
        <v>515</v>
      </c>
      <c r="E586" s="22">
        <f t="shared" si="25"/>
        <v>30</v>
      </c>
      <c r="F586" s="48"/>
      <c r="G586" s="48"/>
      <c r="H586" s="48"/>
      <c r="I586" s="48"/>
      <c r="AB586" s="8" t="s">
        <v>1570</v>
      </c>
      <c r="AC586" s="8" t="s">
        <v>1571</v>
      </c>
    </row>
    <row r="587" spans="1:29" x14ac:dyDescent="0.25">
      <c r="A587" s="9">
        <v>5</v>
      </c>
      <c r="B587" s="24">
        <v>5</v>
      </c>
      <c r="C587" s="2">
        <f t="shared" si="24"/>
        <v>1</v>
      </c>
      <c r="D587" s="8" t="s">
        <v>966</v>
      </c>
      <c r="E587" s="22">
        <f t="shared" si="25"/>
        <v>8</v>
      </c>
      <c r="F587" s="48"/>
      <c r="G587" s="48"/>
      <c r="H587" s="48"/>
      <c r="I587" s="48"/>
      <c r="AB587" s="8" t="s">
        <v>1573</v>
      </c>
      <c r="AC587" s="8" t="s">
        <v>1574</v>
      </c>
    </row>
    <row r="588" spans="1:29" x14ac:dyDescent="0.25">
      <c r="A588" s="9">
        <v>5</v>
      </c>
      <c r="B588" s="24">
        <v>2</v>
      </c>
      <c r="C588" s="2">
        <f t="shared" si="24"/>
        <v>0</v>
      </c>
      <c r="D588" s="8" t="s">
        <v>728</v>
      </c>
      <c r="E588" s="22">
        <f t="shared" si="25"/>
        <v>64</v>
      </c>
      <c r="F588" s="48"/>
      <c r="G588" s="48"/>
      <c r="H588" s="48"/>
      <c r="I588" s="48"/>
      <c r="AB588" s="8" t="s">
        <v>1576</v>
      </c>
      <c r="AC588" s="8"/>
    </row>
    <row r="589" spans="1:29" x14ac:dyDescent="0.25">
      <c r="A589" s="9">
        <v>5</v>
      </c>
      <c r="B589" s="24">
        <v>1</v>
      </c>
      <c r="C589" s="2">
        <f t="shared" si="24"/>
        <v>0</v>
      </c>
      <c r="D589" s="8" t="s">
        <v>966</v>
      </c>
      <c r="E589" s="22">
        <f t="shared" si="25"/>
        <v>34</v>
      </c>
      <c r="F589" s="48"/>
      <c r="G589" s="48"/>
      <c r="H589" s="48"/>
      <c r="I589" s="48"/>
      <c r="AB589" s="8" t="s">
        <v>1578</v>
      </c>
      <c r="AC589" s="8" t="s">
        <v>1579</v>
      </c>
    </row>
    <row r="590" spans="1:29" x14ac:dyDescent="0.25">
      <c r="A590" s="9">
        <v>5</v>
      </c>
      <c r="B590" s="24">
        <v>5</v>
      </c>
      <c r="C590" s="2">
        <f t="shared" si="24"/>
        <v>1</v>
      </c>
      <c r="D590" s="8" t="s">
        <v>515</v>
      </c>
      <c r="E590" s="22">
        <f t="shared" si="25"/>
        <v>22</v>
      </c>
      <c r="F590" s="48"/>
      <c r="G590" s="48"/>
      <c r="H590" s="48"/>
      <c r="I590" s="48"/>
      <c r="AB590" s="8" t="s">
        <v>1581</v>
      </c>
      <c r="AC590" s="8" t="s">
        <v>1582</v>
      </c>
    </row>
    <row r="591" spans="1:29" x14ac:dyDescent="0.25">
      <c r="A591" s="9">
        <v>7</v>
      </c>
      <c r="B591" s="24">
        <v>2</v>
      </c>
      <c r="C591" s="2">
        <f t="shared" si="24"/>
        <v>0</v>
      </c>
      <c r="D591" s="8" t="s">
        <v>956</v>
      </c>
      <c r="E591" s="22">
        <f t="shared" si="25"/>
        <v>14</v>
      </c>
      <c r="F591" s="48"/>
      <c r="G591" s="48"/>
      <c r="H591" s="48"/>
      <c r="I591" s="48"/>
      <c r="AB591" s="8" t="s">
        <v>1584</v>
      </c>
      <c r="AC591" s="8" t="s">
        <v>1585</v>
      </c>
    </row>
    <row r="592" spans="1:29" x14ac:dyDescent="0.25">
      <c r="A592" s="9">
        <v>7</v>
      </c>
      <c r="B592" s="24">
        <v>7</v>
      </c>
      <c r="C592" s="2">
        <f t="shared" si="24"/>
        <v>1</v>
      </c>
      <c r="D592" s="8" t="s">
        <v>667</v>
      </c>
      <c r="E592" s="22">
        <f t="shared" si="25"/>
        <v>32</v>
      </c>
      <c r="F592" s="48"/>
      <c r="G592" s="48"/>
      <c r="H592" s="48"/>
      <c r="I592" s="48"/>
      <c r="AB592" s="8" t="s">
        <v>1587</v>
      </c>
      <c r="AC592" s="8" t="s">
        <v>1588</v>
      </c>
    </row>
    <row r="593" spans="1:29" x14ac:dyDescent="0.25">
      <c r="A593" s="9">
        <v>8</v>
      </c>
      <c r="B593" s="24">
        <v>1</v>
      </c>
      <c r="C593" s="2">
        <f t="shared" si="24"/>
        <v>0</v>
      </c>
      <c r="D593" s="8" t="s">
        <v>733</v>
      </c>
      <c r="E593" s="22">
        <f t="shared" si="25"/>
        <v>54</v>
      </c>
      <c r="F593" s="48"/>
      <c r="G593" s="48"/>
      <c r="H593" s="48"/>
      <c r="I593" s="48"/>
      <c r="AB593" s="8" t="s">
        <v>1590</v>
      </c>
      <c r="AC593" s="8"/>
    </row>
    <row r="594" spans="1:29" x14ac:dyDescent="0.25">
      <c r="A594" s="9">
        <v>2</v>
      </c>
      <c r="B594" s="24">
        <v>7</v>
      </c>
      <c r="C594" s="2">
        <f t="shared" si="24"/>
        <v>0</v>
      </c>
      <c r="D594" s="8" t="s">
        <v>619</v>
      </c>
      <c r="E594" s="22">
        <f t="shared" si="25"/>
        <v>26</v>
      </c>
      <c r="F594" s="48"/>
      <c r="G594" s="48"/>
      <c r="H594" s="48"/>
      <c r="I594" s="48"/>
      <c r="AB594" s="8" t="s">
        <v>1592</v>
      </c>
      <c r="AC594" s="8" t="s">
        <v>1593</v>
      </c>
    </row>
    <row r="595" spans="1:29" x14ac:dyDescent="0.25">
      <c r="A595" s="9">
        <v>7</v>
      </c>
      <c r="B595" s="24">
        <v>5</v>
      </c>
      <c r="C595" s="2">
        <f t="shared" si="24"/>
        <v>0</v>
      </c>
      <c r="D595" s="8" t="s">
        <v>433</v>
      </c>
      <c r="E595" s="22">
        <f t="shared" si="25"/>
        <v>30</v>
      </c>
      <c r="F595" s="48"/>
      <c r="G595" s="48"/>
      <c r="H595" s="48"/>
      <c r="I595" s="48"/>
      <c r="AB595" s="8" t="s">
        <v>1595</v>
      </c>
      <c r="AC595" s="8" t="s">
        <v>1596</v>
      </c>
    </row>
    <row r="596" spans="1:29" x14ac:dyDescent="0.25">
      <c r="A596" s="9">
        <v>5</v>
      </c>
      <c r="B596" s="24">
        <v>5</v>
      </c>
      <c r="C596" s="2">
        <f t="shared" si="24"/>
        <v>1</v>
      </c>
      <c r="D596" s="8" t="s">
        <v>127</v>
      </c>
      <c r="E596" s="22">
        <f t="shared" si="25"/>
        <v>20</v>
      </c>
      <c r="F596" s="48"/>
      <c r="G596" s="48"/>
      <c r="H596" s="48"/>
      <c r="I596" s="48"/>
      <c r="AB596" s="8" t="s">
        <v>1598</v>
      </c>
      <c r="AC596" s="8" t="s">
        <v>1599</v>
      </c>
    </row>
    <row r="597" spans="1:29" x14ac:dyDescent="0.25">
      <c r="A597" s="9">
        <v>6</v>
      </c>
      <c r="B597" s="24">
        <v>7</v>
      </c>
      <c r="C597" s="2">
        <f t="shared" si="24"/>
        <v>0</v>
      </c>
      <c r="D597" s="8" t="s">
        <v>166</v>
      </c>
      <c r="E597" s="22">
        <f t="shared" si="25"/>
        <v>44</v>
      </c>
      <c r="F597" s="48"/>
      <c r="G597" s="48"/>
      <c r="H597" s="48"/>
      <c r="I597" s="48"/>
      <c r="AB597" s="8" t="s">
        <v>1601</v>
      </c>
      <c r="AC597" s="8"/>
    </row>
    <row r="598" spans="1:29" x14ac:dyDescent="0.25">
      <c r="A598" s="9">
        <v>5</v>
      </c>
      <c r="B598" s="24">
        <v>6</v>
      </c>
      <c r="C598" s="2">
        <f t="shared" si="24"/>
        <v>0</v>
      </c>
      <c r="D598" s="8" t="s">
        <v>127</v>
      </c>
      <c r="E598" s="22">
        <f t="shared" si="25"/>
        <v>14</v>
      </c>
      <c r="F598" s="48"/>
      <c r="G598" s="48"/>
      <c r="H598" s="48"/>
      <c r="I598" s="48"/>
      <c r="AB598" s="8" t="s">
        <v>1603</v>
      </c>
      <c r="AC598" s="8" t="s">
        <v>1604</v>
      </c>
    </row>
    <row r="599" spans="1:29" x14ac:dyDescent="0.25">
      <c r="A599" s="9">
        <v>7</v>
      </c>
      <c r="B599" s="24">
        <v>7</v>
      </c>
      <c r="C599" s="2">
        <f t="shared" si="24"/>
        <v>1</v>
      </c>
      <c r="D599" s="8" t="s">
        <v>515</v>
      </c>
      <c r="E599" s="22">
        <f t="shared" si="25"/>
        <v>20</v>
      </c>
      <c r="F599" s="48"/>
      <c r="G599" s="48"/>
      <c r="H599" s="48"/>
      <c r="I599" s="48"/>
      <c r="AB599" s="8" t="s">
        <v>1606</v>
      </c>
      <c r="AC599" s="8" t="s">
        <v>1607</v>
      </c>
    </row>
    <row r="600" spans="1:29" x14ac:dyDescent="0.25">
      <c r="A600" s="9">
        <v>8</v>
      </c>
      <c r="B600" s="24">
        <v>7</v>
      </c>
      <c r="C600" s="2">
        <f t="shared" si="24"/>
        <v>0</v>
      </c>
      <c r="D600" s="8" t="s">
        <v>267</v>
      </c>
      <c r="E600" s="22">
        <f t="shared" si="25"/>
        <v>34</v>
      </c>
      <c r="F600" s="48"/>
      <c r="G600" s="48"/>
      <c r="H600" s="48"/>
      <c r="I600" s="48"/>
      <c r="AB600" s="8" t="s">
        <v>1609</v>
      </c>
      <c r="AC600" s="8" t="s">
        <v>1610</v>
      </c>
    </row>
    <row r="601" spans="1:29" x14ac:dyDescent="0.25">
      <c r="A601" s="9">
        <v>6</v>
      </c>
      <c r="B601" s="24">
        <v>7</v>
      </c>
      <c r="C601" s="2">
        <f t="shared" si="24"/>
        <v>0</v>
      </c>
      <c r="D601" s="8" t="s">
        <v>619</v>
      </c>
      <c r="E601" s="22">
        <f t="shared" si="25"/>
        <v>26</v>
      </c>
      <c r="F601" s="48"/>
      <c r="G601" s="48"/>
      <c r="H601" s="48"/>
      <c r="I601" s="48"/>
      <c r="AB601" s="8" t="s">
        <v>1612</v>
      </c>
      <c r="AC601" s="8" t="s">
        <v>1613</v>
      </c>
    </row>
    <row r="602" spans="1:29" x14ac:dyDescent="0.25">
      <c r="A602" s="9">
        <v>7</v>
      </c>
      <c r="B602" s="24">
        <v>5</v>
      </c>
      <c r="C602" s="2">
        <f t="shared" si="24"/>
        <v>0</v>
      </c>
      <c r="D602" s="8" t="s">
        <v>515</v>
      </c>
      <c r="E602" s="22">
        <f t="shared" si="25"/>
        <v>20</v>
      </c>
      <c r="F602" s="48"/>
      <c r="G602" s="48"/>
      <c r="H602" s="48"/>
      <c r="I602" s="48"/>
      <c r="AB602" s="8" t="s">
        <v>1615</v>
      </c>
      <c r="AC602" s="8" t="s">
        <v>1616</v>
      </c>
    </row>
    <row r="603" spans="1:29" x14ac:dyDescent="0.25">
      <c r="A603" s="9">
        <v>7</v>
      </c>
      <c r="B603" s="24">
        <v>7</v>
      </c>
      <c r="C603" s="2">
        <f t="shared" si="24"/>
        <v>1</v>
      </c>
      <c r="D603" s="8" t="s">
        <v>874</v>
      </c>
      <c r="E603" s="22">
        <f t="shared" si="25"/>
        <v>16</v>
      </c>
      <c r="F603" s="48"/>
      <c r="G603" s="48"/>
      <c r="H603" s="48"/>
      <c r="I603" s="48"/>
      <c r="AB603" s="8" t="s">
        <v>1618</v>
      </c>
      <c r="AC603" s="8" t="s">
        <v>1619</v>
      </c>
    </row>
    <row r="604" spans="1:29" x14ac:dyDescent="0.25">
      <c r="A604" s="9">
        <v>7</v>
      </c>
      <c r="B604" s="24">
        <v>7</v>
      </c>
      <c r="C604" s="2">
        <f t="shared" si="24"/>
        <v>1</v>
      </c>
      <c r="D604" s="8" t="s">
        <v>312</v>
      </c>
      <c r="E604" s="22">
        <f t="shared" si="25"/>
        <v>36</v>
      </c>
      <c r="F604" s="48"/>
      <c r="G604" s="48"/>
      <c r="H604" s="48"/>
      <c r="I604" s="48"/>
      <c r="AB604" s="8" t="s">
        <v>1621</v>
      </c>
      <c r="AC604" s="8" t="s">
        <v>1622</v>
      </c>
    </row>
    <row r="605" spans="1:29" x14ac:dyDescent="0.25">
      <c r="A605" s="9">
        <v>2</v>
      </c>
      <c r="B605" s="24">
        <v>5</v>
      </c>
      <c r="C605" s="2">
        <f t="shared" si="24"/>
        <v>0</v>
      </c>
      <c r="D605" s="8" t="s">
        <v>966</v>
      </c>
      <c r="E605" s="22">
        <f t="shared" si="25"/>
        <v>18</v>
      </c>
      <c r="F605" s="48"/>
      <c r="G605" s="48"/>
      <c r="H605" s="48"/>
      <c r="I605" s="48"/>
      <c r="AB605" s="8" t="s">
        <v>1624</v>
      </c>
      <c r="AC605" s="8" t="s">
        <v>1625</v>
      </c>
    </row>
    <row r="606" spans="1:29" x14ac:dyDescent="0.25">
      <c r="A606" s="9">
        <v>6</v>
      </c>
      <c r="B606" s="24">
        <v>7</v>
      </c>
      <c r="C606" s="2">
        <f t="shared" si="24"/>
        <v>0</v>
      </c>
      <c r="D606" s="8" t="s">
        <v>742</v>
      </c>
      <c r="E606" s="22">
        <f t="shared" si="25"/>
        <v>8</v>
      </c>
      <c r="F606" s="48"/>
      <c r="G606" s="48"/>
      <c r="H606" s="48"/>
      <c r="I606" s="48"/>
      <c r="AB606" s="8" t="s">
        <v>1627</v>
      </c>
      <c r="AC606" s="8" t="s">
        <v>1628</v>
      </c>
    </row>
    <row r="607" spans="1:29" x14ac:dyDescent="0.25">
      <c r="A607" s="9">
        <v>5</v>
      </c>
      <c r="B607" s="24">
        <v>5</v>
      </c>
      <c r="C607" s="2">
        <f t="shared" si="24"/>
        <v>1</v>
      </c>
      <c r="D607" s="8" t="s">
        <v>267</v>
      </c>
      <c r="E607" s="22">
        <f t="shared" si="25"/>
        <v>18</v>
      </c>
      <c r="F607" s="48"/>
      <c r="G607" s="48"/>
      <c r="H607" s="48"/>
      <c r="I607" s="48"/>
      <c r="AB607" s="8" t="s">
        <v>1630</v>
      </c>
      <c r="AC607" s="8"/>
    </row>
    <row r="608" spans="1:29" x14ac:dyDescent="0.25">
      <c r="A608" s="9">
        <v>4</v>
      </c>
      <c r="B608" s="24">
        <v>5</v>
      </c>
      <c r="C608" s="2">
        <f t="shared" si="24"/>
        <v>0</v>
      </c>
      <c r="D608" s="8" t="s">
        <v>267</v>
      </c>
      <c r="E608" s="22">
        <f t="shared" si="25"/>
        <v>12</v>
      </c>
      <c r="F608" s="48"/>
      <c r="G608" s="48"/>
      <c r="H608" s="48"/>
      <c r="I608" s="48"/>
      <c r="AB608" s="8" t="s">
        <v>1632</v>
      </c>
      <c r="AC608" s="8" t="s">
        <v>1633</v>
      </c>
    </row>
    <row r="609" spans="1:29" x14ac:dyDescent="0.25">
      <c r="A609" s="9">
        <v>3</v>
      </c>
      <c r="B609" s="24">
        <v>2</v>
      </c>
      <c r="C609" s="2">
        <f t="shared" si="24"/>
        <v>0</v>
      </c>
      <c r="D609" s="8" t="s">
        <v>619</v>
      </c>
      <c r="E609" s="22">
        <f t="shared" si="25"/>
        <v>18</v>
      </c>
      <c r="F609" s="48"/>
      <c r="G609" s="48"/>
      <c r="H609" s="48"/>
      <c r="I609" s="48"/>
      <c r="AB609" s="8" t="s">
        <v>1635</v>
      </c>
      <c r="AC609" s="8"/>
    </row>
    <row r="610" spans="1:29" x14ac:dyDescent="0.25">
      <c r="A610" s="9">
        <v>5</v>
      </c>
      <c r="B610" s="24">
        <v>5</v>
      </c>
      <c r="C610" s="2">
        <f t="shared" si="24"/>
        <v>1</v>
      </c>
      <c r="D610" s="8" t="s">
        <v>874</v>
      </c>
      <c r="E610" s="22">
        <f t="shared" si="25"/>
        <v>12</v>
      </c>
      <c r="F610" s="48"/>
      <c r="G610" s="48"/>
      <c r="H610" s="48"/>
      <c r="I610" s="48"/>
      <c r="AB610" s="8" t="s">
        <v>1637</v>
      </c>
      <c r="AC610" s="8" t="s">
        <v>1638</v>
      </c>
    </row>
    <row r="611" spans="1:29" x14ac:dyDescent="0.25">
      <c r="A611" s="9">
        <v>7</v>
      </c>
      <c r="B611" s="24">
        <v>7</v>
      </c>
      <c r="C611" s="2">
        <f t="shared" si="24"/>
        <v>1</v>
      </c>
      <c r="D611" s="8" t="s">
        <v>728</v>
      </c>
      <c r="E611" s="22">
        <f t="shared" si="25"/>
        <v>60</v>
      </c>
      <c r="F611" s="48"/>
      <c r="G611" s="48"/>
      <c r="H611" s="48"/>
      <c r="I611" s="48"/>
      <c r="AB611" s="8" t="s">
        <v>1640</v>
      </c>
      <c r="AC611" s="8" t="s">
        <v>1641</v>
      </c>
    </row>
    <row r="612" spans="1:29" x14ac:dyDescent="0.25">
      <c r="A612" s="9">
        <v>5</v>
      </c>
      <c r="B612" s="24">
        <v>2</v>
      </c>
      <c r="C612" s="2">
        <f t="shared" si="24"/>
        <v>0</v>
      </c>
      <c r="D612" s="8" t="s">
        <v>760</v>
      </c>
      <c r="E612" s="22">
        <f t="shared" si="25"/>
        <v>22</v>
      </c>
      <c r="F612" s="48"/>
      <c r="G612" s="48"/>
      <c r="H612" s="48"/>
      <c r="I612" s="48"/>
      <c r="AB612" s="8" t="s">
        <v>1643</v>
      </c>
      <c r="AC612" s="8"/>
    </row>
    <row r="613" spans="1:29" x14ac:dyDescent="0.25">
      <c r="A613" s="9">
        <v>5</v>
      </c>
      <c r="B613" s="24">
        <v>5</v>
      </c>
      <c r="C613" s="2">
        <f t="shared" si="24"/>
        <v>1</v>
      </c>
      <c r="D613" s="8" t="s">
        <v>321</v>
      </c>
      <c r="E613" s="22">
        <f t="shared" si="25"/>
        <v>28</v>
      </c>
      <c r="F613" s="48"/>
      <c r="G613" s="48"/>
      <c r="H613" s="48"/>
      <c r="I613" s="48"/>
      <c r="AB613" s="8" t="s">
        <v>1645</v>
      </c>
      <c r="AC613" s="8" t="s">
        <v>1646</v>
      </c>
    </row>
    <row r="614" spans="1:29" x14ac:dyDescent="0.25">
      <c r="A614" s="9">
        <v>7</v>
      </c>
      <c r="B614" s="24">
        <v>7</v>
      </c>
      <c r="C614" s="2">
        <f t="shared" si="24"/>
        <v>1</v>
      </c>
      <c r="D614" s="8" t="s">
        <v>532</v>
      </c>
      <c r="E614" s="22">
        <f t="shared" si="25"/>
        <v>34</v>
      </c>
      <c r="F614" s="48"/>
      <c r="G614" s="48"/>
      <c r="H614" s="48"/>
      <c r="I614" s="48"/>
      <c r="AB614" s="8" t="s">
        <v>1648</v>
      </c>
      <c r="AC614" s="8" t="s">
        <v>1649</v>
      </c>
    </row>
    <row r="615" spans="1:29" x14ac:dyDescent="0.25">
      <c r="A615" s="9">
        <v>5</v>
      </c>
      <c r="B615" s="24">
        <v>5</v>
      </c>
      <c r="C615" s="2">
        <f t="shared" si="24"/>
        <v>1</v>
      </c>
      <c r="D615" s="8" t="s">
        <v>742</v>
      </c>
      <c r="E615" s="22">
        <f t="shared" si="25"/>
        <v>18</v>
      </c>
      <c r="F615" s="48"/>
      <c r="G615" s="48"/>
      <c r="H615" s="48"/>
      <c r="I615" s="48"/>
      <c r="AB615" s="8" t="s">
        <v>1651</v>
      </c>
      <c r="AC615" s="8" t="s">
        <v>1652</v>
      </c>
    </row>
    <row r="616" spans="1:29" x14ac:dyDescent="0.25">
      <c r="A616" s="9">
        <v>7</v>
      </c>
      <c r="B616" s="24">
        <v>7</v>
      </c>
      <c r="C616" s="2">
        <f t="shared" si="24"/>
        <v>1</v>
      </c>
      <c r="D616" s="8" t="s">
        <v>127</v>
      </c>
      <c r="E616" s="22">
        <f t="shared" si="25"/>
        <v>20</v>
      </c>
      <c r="F616" s="48"/>
      <c r="G616" s="48"/>
      <c r="H616" s="48"/>
      <c r="I616" s="48"/>
      <c r="AB616" s="8" t="s">
        <v>1654</v>
      </c>
      <c r="AC616" s="8" t="s">
        <v>1655</v>
      </c>
    </row>
    <row r="617" spans="1:29" x14ac:dyDescent="0.25">
      <c r="A617" s="9">
        <v>7</v>
      </c>
      <c r="B617" s="24">
        <v>7</v>
      </c>
      <c r="C617" s="2">
        <f t="shared" si="24"/>
        <v>1</v>
      </c>
      <c r="D617" s="8" t="s">
        <v>166</v>
      </c>
      <c r="E617" s="22">
        <f t="shared" si="25"/>
        <v>14</v>
      </c>
      <c r="F617" s="48"/>
      <c r="G617" s="48"/>
      <c r="H617" s="48"/>
      <c r="I617" s="48"/>
      <c r="AB617" s="8" t="s">
        <v>1657</v>
      </c>
      <c r="AC617" s="8"/>
    </row>
    <row r="618" spans="1:29" x14ac:dyDescent="0.25">
      <c r="A618" s="9">
        <v>5</v>
      </c>
      <c r="B618" s="24">
        <v>5</v>
      </c>
      <c r="C618" s="2">
        <f t="shared" si="24"/>
        <v>1</v>
      </c>
      <c r="D618" s="8" t="s">
        <v>748</v>
      </c>
      <c r="E618" s="22">
        <f t="shared" si="25"/>
        <v>10</v>
      </c>
      <c r="F618" s="48"/>
      <c r="G618" s="48"/>
      <c r="H618" s="48"/>
      <c r="I618" s="48"/>
      <c r="AB618" s="8" t="s">
        <v>1659</v>
      </c>
      <c r="AC618" s="8" t="s">
        <v>1660</v>
      </c>
    </row>
    <row r="619" spans="1:29" x14ac:dyDescent="0.25">
      <c r="A619" s="9">
        <v>2</v>
      </c>
      <c r="B619" s="24">
        <v>5</v>
      </c>
      <c r="C619" s="2">
        <f t="shared" si="24"/>
        <v>0</v>
      </c>
      <c r="D619" s="8" t="s">
        <v>728</v>
      </c>
      <c r="E619" s="22">
        <f t="shared" si="25"/>
        <v>12</v>
      </c>
      <c r="F619" s="48"/>
      <c r="G619" s="48"/>
      <c r="H619" s="48"/>
      <c r="I619" s="48"/>
      <c r="AB619" s="8" t="s">
        <v>1662</v>
      </c>
      <c r="AC619" s="8"/>
    </row>
    <row r="620" spans="1:29" x14ac:dyDescent="0.25">
      <c r="A620" s="9">
        <v>5</v>
      </c>
      <c r="B620" s="24">
        <v>5</v>
      </c>
      <c r="C620" s="2">
        <f t="shared" si="24"/>
        <v>1</v>
      </c>
      <c r="D620" s="8" t="s">
        <v>806</v>
      </c>
      <c r="E620" s="22">
        <f t="shared" si="25"/>
        <v>20</v>
      </c>
      <c r="F620" s="48"/>
      <c r="G620" s="48"/>
      <c r="H620" s="48"/>
      <c r="I620" s="48"/>
      <c r="AB620" s="8" t="s">
        <v>1664</v>
      </c>
      <c r="AC620" s="8" t="s">
        <v>1665</v>
      </c>
    </row>
    <row r="621" spans="1:29" x14ac:dyDescent="0.25">
      <c r="A621" s="9">
        <v>5</v>
      </c>
      <c r="B621" s="24">
        <v>5</v>
      </c>
      <c r="C621" s="2">
        <f t="shared" si="24"/>
        <v>1</v>
      </c>
      <c r="D621" s="8" t="s">
        <v>793</v>
      </c>
      <c r="E621" s="22">
        <f t="shared" si="25"/>
        <v>48</v>
      </c>
      <c r="F621" s="48"/>
      <c r="G621" s="48"/>
      <c r="H621" s="48"/>
      <c r="I621" s="48"/>
      <c r="AB621" s="8" t="s">
        <v>1667</v>
      </c>
      <c r="AC621" s="8" t="s">
        <v>1668</v>
      </c>
    </row>
    <row r="622" spans="1:29" x14ac:dyDescent="0.25">
      <c r="A622" s="9">
        <v>7</v>
      </c>
      <c r="B622" s="24">
        <v>6</v>
      </c>
      <c r="C622" s="2">
        <f t="shared" si="24"/>
        <v>0</v>
      </c>
      <c r="D622" s="8" t="s">
        <v>166</v>
      </c>
      <c r="E622" s="22">
        <f t="shared" si="25"/>
        <v>32</v>
      </c>
      <c r="F622" s="48"/>
      <c r="G622" s="48"/>
      <c r="H622" s="48"/>
      <c r="I622" s="48"/>
      <c r="AB622" s="8" t="s">
        <v>1670</v>
      </c>
      <c r="AC622" s="8"/>
    </row>
    <row r="623" spans="1:29" x14ac:dyDescent="0.25">
      <c r="A623" s="9">
        <v>5</v>
      </c>
      <c r="B623" s="24">
        <v>5</v>
      </c>
      <c r="C623" s="2">
        <f t="shared" si="24"/>
        <v>1</v>
      </c>
      <c r="D623" s="8" t="s">
        <v>468</v>
      </c>
      <c r="E623" s="22">
        <f t="shared" si="25"/>
        <v>18</v>
      </c>
      <c r="F623" s="48"/>
      <c r="G623" s="48"/>
      <c r="H623" s="48"/>
      <c r="I623" s="48"/>
      <c r="AB623" s="8" t="s">
        <v>1672</v>
      </c>
      <c r="AC623" s="8" t="s">
        <v>1673</v>
      </c>
    </row>
    <row r="624" spans="1:29" x14ac:dyDescent="0.25">
      <c r="A624" s="9">
        <v>5</v>
      </c>
      <c r="B624" s="24">
        <v>5</v>
      </c>
      <c r="C624" s="2">
        <f t="shared" si="24"/>
        <v>1</v>
      </c>
      <c r="D624" s="8" t="s">
        <v>127</v>
      </c>
      <c r="E624" s="22">
        <f t="shared" si="25"/>
        <v>24</v>
      </c>
      <c r="F624" s="48"/>
      <c r="G624" s="48"/>
      <c r="H624" s="48"/>
      <c r="I624" s="48"/>
      <c r="AB624" s="8" t="s">
        <v>1675</v>
      </c>
      <c r="AC624" s="8"/>
    </row>
    <row r="625" spans="1:29" x14ac:dyDescent="0.25">
      <c r="A625" s="9">
        <v>5</v>
      </c>
      <c r="B625" s="24">
        <v>5</v>
      </c>
      <c r="C625" s="2">
        <f t="shared" si="24"/>
        <v>1</v>
      </c>
      <c r="D625" s="8" t="s">
        <v>20</v>
      </c>
      <c r="E625" s="22">
        <f t="shared" si="25"/>
        <v>24</v>
      </c>
      <c r="F625" s="48"/>
      <c r="G625" s="48"/>
      <c r="H625" s="48"/>
      <c r="I625" s="48"/>
      <c r="AB625" s="8" t="s">
        <v>1677</v>
      </c>
      <c r="AC625" s="8" t="s">
        <v>1678</v>
      </c>
    </row>
    <row r="626" spans="1:29" x14ac:dyDescent="0.25">
      <c r="A626" s="9">
        <v>2</v>
      </c>
      <c r="B626" s="24">
        <v>2</v>
      </c>
      <c r="C626" s="2">
        <f t="shared" si="24"/>
        <v>1</v>
      </c>
      <c r="D626" s="8" t="s">
        <v>12</v>
      </c>
      <c r="E626" s="22">
        <f t="shared" si="25"/>
        <v>18</v>
      </c>
      <c r="F626" s="48"/>
      <c r="G626" s="48"/>
      <c r="H626" s="48"/>
      <c r="I626" s="48"/>
      <c r="AB626" s="8" t="s">
        <v>1680</v>
      </c>
      <c r="AC626" s="8"/>
    </row>
    <row r="627" spans="1:29" x14ac:dyDescent="0.25">
      <c r="A627" s="9">
        <v>2</v>
      </c>
      <c r="B627" s="24">
        <v>4</v>
      </c>
      <c r="C627" s="2">
        <f t="shared" si="24"/>
        <v>0</v>
      </c>
      <c r="D627" s="8" t="s">
        <v>733</v>
      </c>
      <c r="E627" s="22">
        <f t="shared" si="25"/>
        <v>28</v>
      </c>
      <c r="F627" s="48"/>
      <c r="G627" s="48"/>
      <c r="H627" s="48"/>
      <c r="I627" s="48"/>
      <c r="AB627" s="8" t="s">
        <v>1682</v>
      </c>
      <c r="AC627" s="8"/>
    </row>
    <row r="628" spans="1:29" x14ac:dyDescent="0.25">
      <c r="A628" s="9">
        <v>5</v>
      </c>
      <c r="B628" s="24">
        <v>2</v>
      </c>
      <c r="C628" s="2">
        <f t="shared" si="24"/>
        <v>0</v>
      </c>
      <c r="D628" s="8" t="s">
        <v>20</v>
      </c>
      <c r="E628" s="22">
        <f t="shared" si="25"/>
        <v>20</v>
      </c>
      <c r="F628" s="48"/>
      <c r="G628" s="48"/>
      <c r="H628" s="48"/>
      <c r="I628" s="48"/>
      <c r="AB628" s="8" t="s">
        <v>1684</v>
      </c>
      <c r="AC628" s="8"/>
    </row>
    <row r="629" spans="1:29" x14ac:dyDescent="0.25">
      <c r="A629" s="9">
        <v>5</v>
      </c>
      <c r="B629" s="24">
        <v>6</v>
      </c>
      <c r="C629" s="2">
        <f t="shared" si="24"/>
        <v>0</v>
      </c>
      <c r="D629" s="8" t="s">
        <v>321</v>
      </c>
      <c r="E629" s="22">
        <f t="shared" si="25"/>
        <v>46</v>
      </c>
      <c r="F629" s="48"/>
      <c r="G629" s="48"/>
      <c r="H629" s="48"/>
      <c r="I629" s="48"/>
      <c r="AB629" s="8" t="s">
        <v>1686</v>
      </c>
      <c r="AC629" s="8" t="s">
        <v>1687</v>
      </c>
    </row>
    <row r="630" spans="1:29" x14ac:dyDescent="0.25">
      <c r="A630" s="9">
        <v>5</v>
      </c>
      <c r="B630" s="24">
        <v>5</v>
      </c>
      <c r="C630" s="2">
        <f t="shared" si="24"/>
        <v>1</v>
      </c>
      <c r="D630" s="8" t="s">
        <v>793</v>
      </c>
      <c r="E630" s="22">
        <f t="shared" si="25"/>
        <v>20</v>
      </c>
      <c r="F630" s="48"/>
      <c r="G630" s="48"/>
      <c r="H630" s="48"/>
      <c r="I630" s="48"/>
      <c r="AB630" s="8" t="s">
        <v>1689</v>
      </c>
      <c r="AC630" s="8"/>
    </row>
    <row r="631" spans="1:29" x14ac:dyDescent="0.25">
      <c r="A631" s="9">
        <v>6</v>
      </c>
      <c r="B631" s="24">
        <v>2</v>
      </c>
      <c r="C631" s="2">
        <f t="shared" si="24"/>
        <v>0</v>
      </c>
      <c r="D631" s="8" t="s">
        <v>515</v>
      </c>
      <c r="E631" s="22">
        <f t="shared" si="25"/>
        <v>48</v>
      </c>
      <c r="F631" s="48"/>
      <c r="G631" s="48"/>
      <c r="H631" s="48"/>
      <c r="I631" s="48"/>
      <c r="AB631" s="8" t="s">
        <v>1691</v>
      </c>
      <c r="AC631" s="8" t="s">
        <v>1692</v>
      </c>
    </row>
    <row r="632" spans="1:29" x14ac:dyDescent="0.25">
      <c r="A632" s="9">
        <v>7</v>
      </c>
      <c r="B632" s="24">
        <v>7</v>
      </c>
      <c r="C632" s="2">
        <f t="shared" si="24"/>
        <v>1</v>
      </c>
      <c r="D632" s="8" t="s">
        <v>667</v>
      </c>
      <c r="E632" s="22">
        <f t="shared" si="25"/>
        <v>10</v>
      </c>
      <c r="F632" s="48"/>
      <c r="G632" s="48"/>
      <c r="H632" s="48"/>
      <c r="I632" s="48"/>
      <c r="AB632" s="8" t="s">
        <v>1694</v>
      </c>
      <c r="AC632" s="8" t="s">
        <v>1695</v>
      </c>
    </row>
    <row r="633" spans="1:29" x14ac:dyDescent="0.25">
      <c r="A633" s="9">
        <v>2</v>
      </c>
      <c r="B633" s="24">
        <v>5</v>
      </c>
      <c r="C633" s="2">
        <f t="shared" si="24"/>
        <v>0</v>
      </c>
      <c r="D633" s="8" t="s">
        <v>515</v>
      </c>
      <c r="E633" s="22">
        <f t="shared" si="25"/>
        <v>14</v>
      </c>
      <c r="F633" s="48"/>
      <c r="G633" s="48"/>
      <c r="H633" s="48"/>
      <c r="I633" s="48"/>
      <c r="AB633" s="8" t="s">
        <v>1697</v>
      </c>
      <c r="AC633" s="8" t="s">
        <v>1698</v>
      </c>
    </row>
    <row r="634" spans="1:29" x14ac:dyDescent="0.25">
      <c r="A634" s="9">
        <v>5</v>
      </c>
      <c r="B634" s="24">
        <v>5</v>
      </c>
      <c r="C634" s="2">
        <f t="shared" si="24"/>
        <v>1</v>
      </c>
      <c r="D634" s="8" t="s">
        <v>468</v>
      </c>
      <c r="E634" s="22">
        <f t="shared" si="25"/>
        <v>18</v>
      </c>
      <c r="F634" s="48"/>
      <c r="G634" s="48"/>
      <c r="H634" s="48"/>
      <c r="I634" s="48"/>
      <c r="AB634" s="8" t="s">
        <v>1700</v>
      </c>
      <c r="AC634" s="8" t="s">
        <v>1701</v>
      </c>
    </row>
    <row r="635" spans="1:29" x14ac:dyDescent="0.25">
      <c r="A635" s="9">
        <v>5</v>
      </c>
      <c r="B635" s="24">
        <v>5</v>
      </c>
      <c r="C635" s="2">
        <f t="shared" si="24"/>
        <v>1</v>
      </c>
      <c r="D635" s="8" t="s">
        <v>874</v>
      </c>
      <c r="E635" s="22">
        <f t="shared" si="25"/>
        <v>50</v>
      </c>
      <c r="F635" s="48"/>
      <c r="G635" s="48"/>
      <c r="H635" s="48"/>
      <c r="I635" s="48"/>
      <c r="AB635" s="8" t="s">
        <v>1703</v>
      </c>
      <c r="AC635" s="8" t="s">
        <v>1704</v>
      </c>
    </row>
    <row r="636" spans="1:29" x14ac:dyDescent="0.25">
      <c r="A636" s="9">
        <v>1</v>
      </c>
      <c r="B636" s="24">
        <v>1</v>
      </c>
      <c r="C636" s="2">
        <f t="shared" si="24"/>
        <v>1</v>
      </c>
      <c r="D636" s="8" t="s">
        <v>619</v>
      </c>
      <c r="E636" s="22">
        <f t="shared" si="25"/>
        <v>48</v>
      </c>
      <c r="F636" s="48"/>
      <c r="G636" s="48"/>
      <c r="H636" s="48"/>
      <c r="I636" s="48"/>
      <c r="AB636" s="8" t="s">
        <v>1706</v>
      </c>
      <c r="AC636" s="8" t="s">
        <v>1707</v>
      </c>
    </row>
    <row r="637" spans="1:29" x14ac:dyDescent="0.25">
      <c r="A637" s="9">
        <v>7</v>
      </c>
      <c r="B637" s="24">
        <v>5</v>
      </c>
      <c r="C637" s="2">
        <f t="shared" si="24"/>
        <v>0</v>
      </c>
      <c r="D637" s="8" t="s">
        <v>728</v>
      </c>
      <c r="E637" s="22">
        <f t="shared" si="25"/>
        <v>24</v>
      </c>
      <c r="F637" s="48"/>
      <c r="G637" s="48"/>
      <c r="H637" s="48"/>
      <c r="I637" s="48"/>
      <c r="AB637" s="8" t="s">
        <v>1709</v>
      </c>
      <c r="AC637" s="8" t="s">
        <v>1710</v>
      </c>
    </row>
    <row r="638" spans="1:29" x14ac:dyDescent="0.25">
      <c r="A638" s="9">
        <v>7</v>
      </c>
      <c r="B638" s="24">
        <v>7</v>
      </c>
      <c r="C638" s="2">
        <f t="shared" si="24"/>
        <v>1</v>
      </c>
      <c r="D638" s="8" t="s">
        <v>874</v>
      </c>
      <c r="E638" s="22">
        <f t="shared" si="25"/>
        <v>30</v>
      </c>
      <c r="F638" s="48"/>
      <c r="G638" s="48"/>
      <c r="H638" s="48"/>
      <c r="I638" s="48"/>
      <c r="AB638" s="8" t="s">
        <v>1712</v>
      </c>
      <c r="AC638" s="8" t="s">
        <v>1713</v>
      </c>
    </row>
    <row r="639" spans="1:29" x14ac:dyDescent="0.25">
      <c r="A639" s="9">
        <v>5</v>
      </c>
      <c r="B639" s="24">
        <v>5</v>
      </c>
      <c r="C639" s="2">
        <f t="shared" si="24"/>
        <v>1</v>
      </c>
      <c r="D639" s="8" t="s">
        <v>789</v>
      </c>
      <c r="E639" s="22">
        <f t="shared" si="25"/>
        <v>26</v>
      </c>
      <c r="F639" s="48"/>
      <c r="G639" s="48"/>
      <c r="H639" s="48"/>
      <c r="I639" s="48"/>
      <c r="AB639" s="8" t="s">
        <v>1715</v>
      </c>
      <c r="AC639" s="8"/>
    </row>
    <row r="640" spans="1:29" x14ac:dyDescent="0.25">
      <c r="A640" s="9">
        <v>7</v>
      </c>
      <c r="B640" s="24">
        <v>7</v>
      </c>
      <c r="C640" s="2">
        <f t="shared" si="24"/>
        <v>1</v>
      </c>
      <c r="D640" s="8" t="s">
        <v>733</v>
      </c>
      <c r="E640" s="22">
        <f t="shared" si="25"/>
        <v>8</v>
      </c>
      <c r="F640" s="48"/>
      <c r="G640" s="48"/>
      <c r="H640" s="48"/>
      <c r="I640" s="48"/>
      <c r="AB640" s="8" t="s">
        <v>1717</v>
      </c>
      <c r="AC640" s="8" t="s">
        <v>1718</v>
      </c>
    </row>
    <row r="641" spans="1:29" x14ac:dyDescent="0.25">
      <c r="A641" s="9">
        <v>5</v>
      </c>
      <c r="B641" s="24">
        <v>5</v>
      </c>
      <c r="C641" s="2">
        <f t="shared" ref="C641:C651" si="26">IF(A641=B641,1,0)</f>
        <v>1</v>
      </c>
      <c r="D641" s="8" t="s">
        <v>966</v>
      </c>
      <c r="E641" s="22">
        <f t="shared" si="25"/>
        <v>32</v>
      </c>
      <c r="F641" s="48"/>
      <c r="G641" s="48"/>
      <c r="H641" s="48"/>
      <c r="I641" s="48"/>
      <c r="AB641" s="8" t="s">
        <v>1720</v>
      </c>
      <c r="AC641" s="8" t="s">
        <v>1721</v>
      </c>
    </row>
    <row r="642" spans="1:29" x14ac:dyDescent="0.25">
      <c r="A642" s="9">
        <v>6</v>
      </c>
      <c r="B642" s="24">
        <v>2</v>
      </c>
      <c r="C642" s="2">
        <f t="shared" si="26"/>
        <v>0</v>
      </c>
      <c r="D642" s="8" t="s">
        <v>321</v>
      </c>
      <c r="E642" s="22">
        <f t="shared" si="25"/>
        <v>16</v>
      </c>
      <c r="F642" s="48"/>
      <c r="G642" s="48"/>
      <c r="H642" s="48"/>
      <c r="I642" s="48"/>
      <c r="AB642" s="8" t="s">
        <v>1723</v>
      </c>
      <c r="AC642" s="8" t="s">
        <v>1724</v>
      </c>
    </row>
    <row r="643" spans="1:29" x14ac:dyDescent="0.25">
      <c r="A643" s="9">
        <v>2</v>
      </c>
      <c r="B643" s="24">
        <v>7</v>
      </c>
      <c r="C643" s="2">
        <f t="shared" si="26"/>
        <v>0</v>
      </c>
      <c r="D643" s="8" t="s">
        <v>515</v>
      </c>
      <c r="E643" s="22">
        <f t="shared" ref="E643:E649" si="27">LEN(TRIM(AB643))-LEN(SUBSTITUTE(TRIM(AB643)," ",""))+LEN(TRIM(AB643))-LEN(SUBSTITUTE(TRIM(AB643)," ",""))+2</f>
        <v>28</v>
      </c>
      <c r="F643" s="48"/>
      <c r="G643" s="48"/>
      <c r="H643" s="48"/>
      <c r="I643" s="48"/>
      <c r="AB643" s="8" t="s">
        <v>1726</v>
      </c>
      <c r="AC643" s="8" t="s">
        <v>1727</v>
      </c>
    </row>
    <row r="644" spans="1:29" x14ac:dyDescent="0.25">
      <c r="A644" s="9">
        <v>2</v>
      </c>
      <c r="B644" s="24">
        <v>7</v>
      </c>
      <c r="C644" s="2">
        <f t="shared" si="26"/>
        <v>0</v>
      </c>
      <c r="D644" s="8" t="s">
        <v>433</v>
      </c>
      <c r="E644" s="22">
        <f t="shared" si="27"/>
        <v>18</v>
      </c>
      <c r="F644" s="48"/>
      <c r="G644" s="48"/>
      <c r="H644" s="48"/>
      <c r="I644" s="48"/>
      <c r="AB644" s="8" t="s">
        <v>1729</v>
      </c>
      <c r="AC644" s="8" t="s">
        <v>1730</v>
      </c>
    </row>
    <row r="645" spans="1:29" x14ac:dyDescent="0.25">
      <c r="A645" s="9">
        <v>2</v>
      </c>
      <c r="B645" s="24">
        <v>2</v>
      </c>
      <c r="C645" s="2">
        <f t="shared" si="26"/>
        <v>1</v>
      </c>
      <c r="D645" s="8" t="s">
        <v>321</v>
      </c>
      <c r="E645" s="22">
        <f t="shared" si="27"/>
        <v>14</v>
      </c>
      <c r="F645" s="48"/>
      <c r="G645" s="48"/>
      <c r="H645" s="48"/>
      <c r="I645" s="48"/>
      <c r="AB645" s="8" t="s">
        <v>1732</v>
      </c>
      <c r="AC645" s="8"/>
    </row>
    <row r="646" spans="1:29" x14ac:dyDescent="0.25">
      <c r="A646" s="9">
        <v>5</v>
      </c>
      <c r="B646" s="24">
        <v>7</v>
      </c>
      <c r="C646" s="2">
        <f t="shared" si="26"/>
        <v>0</v>
      </c>
      <c r="D646" s="8" t="s">
        <v>956</v>
      </c>
      <c r="E646" s="22">
        <f t="shared" si="27"/>
        <v>42</v>
      </c>
      <c r="F646" s="48"/>
      <c r="G646" s="48"/>
      <c r="H646" s="48"/>
      <c r="I646" s="48"/>
      <c r="AB646" s="8" t="s">
        <v>1734</v>
      </c>
      <c r="AC646" s="8"/>
    </row>
    <row r="647" spans="1:29" x14ac:dyDescent="0.25">
      <c r="A647" s="9">
        <v>5</v>
      </c>
      <c r="B647" s="24">
        <v>7</v>
      </c>
      <c r="C647" s="2">
        <f t="shared" si="26"/>
        <v>0</v>
      </c>
      <c r="D647" s="8" t="s">
        <v>515</v>
      </c>
      <c r="E647" s="22">
        <f t="shared" si="27"/>
        <v>24</v>
      </c>
      <c r="F647" s="48"/>
      <c r="G647" s="48"/>
      <c r="H647" s="48"/>
      <c r="I647" s="48"/>
      <c r="AB647" s="8" t="s">
        <v>1736</v>
      </c>
      <c r="AC647" s="8" t="s">
        <v>1737</v>
      </c>
    </row>
    <row r="648" spans="1:29" x14ac:dyDescent="0.25">
      <c r="A648" s="9">
        <v>6</v>
      </c>
      <c r="B648" s="24">
        <v>6</v>
      </c>
      <c r="C648" s="2">
        <f t="shared" si="26"/>
        <v>1</v>
      </c>
      <c r="D648" s="8" t="s">
        <v>515</v>
      </c>
      <c r="E648" s="22">
        <f t="shared" si="27"/>
        <v>44</v>
      </c>
      <c r="F648" s="48"/>
      <c r="G648" s="48"/>
      <c r="H648" s="48"/>
      <c r="I648" s="48"/>
      <c r="AB648" s="8" t="s">
        <v>1739</v>
      </c>
      <c r="AC648" s="8" t="s">
        <v>1740</v>
      </c>
    </row>
    <row r="649" spans="1:29" x14ac:dyDescent="0.25">
      <c r="A649" s="9">
        <v>2</v>
      </c>
      <c r="B649" s="24">
        <v>1</v>
      </c>
      <c r="C649" s="2">
        <f t="shared" si="26"/>
        <v>0</v>
      </c>
      <c r="D649" s="8" t="s">
        <v>619</v>
      </c>
      <c r="E649" s="22">
        <f t="shared" si="27"/>
        <v>18</v>
      </c>
      <c r="F649" s="48"/>
      <c r="G649" s="48"/>
      <c r="H649" s="48"/>
      <c r="I649" s="48"/>
      <c r="AB649" s="8" t="s">
        <v>1742</v>
      </c>
      <c r="AC649" s="8"/>
    </row>
    <row r="650" spans="1:29" x14ac:dyDescent="0.25">
      <c r="A650" s="9">
        <v>6</v>
      </c>
      <c r="B650" s="2">
        <v>1</v>
      </c>
      <c r="C650" s="2">
        <f t="shared" si="26"/>
        <v>0</v>
      </c>
      <c r="D650" s="8" t="s">
        <v>72</v>
      </c>
      <c r="AB650" s="8" t="s">
        <v>1744</v>
      </c>
      <c r="AC650" s="8"/>
    </row>
    <row r="651" spans="1:29" x14ac:dyDescent="0.25">
      <c r="A651" s="9">
        <v>5</v>
      </c>
      <c r="B651" s="2">
        <v>7</v>
      </c>
      <c r="C651" s="2">
        <f t="shared" si="26"/>
        <v>0</v>
      </c>
      <c r="D651" s="8" t="s">
        <v>667</v>
      </c>
      <c r="AB651" s="8" t="s">
        <v>1746</v>
      </c>
      <c r="AC651" s="8" t="s">
        <v>1747</v>
      </c>
    </row>
  </sheetData>
  <mergeCells count="16">
    <mergeCell ref="U44:W49"/>
    <mergeCell ref="R2:U2"/>
    <mergeCell ref="P3:Q3"/>
    <mergeCell ref="M36:O39"/>
    <mergeCell ref="P9:Q9"/>
    <mergeCell ref="P15:Q15"/>
    <mergeCell ref="P21:Q21"/>
    <mergeCell ref="P26:Q26"/>
    <mergeCell ref="P32:Q32"/>
    <mergeCell ref="T27:U27"/>
    <mergeCell ref="T33:U33"/>
    <mergeCell ref="I10:I11"/>
    <mergeCell ref="P69:Q69"/>
    <mergeCell ref="L88:O90"/>
    <mergeCell ref="M76:N76"/>
    <mergeCell ref="K44:M44"/>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topLeftCell="A2" workbookViewId="0">
      <selection activeCell="F23" sqref="F23"/>
    </sheetView>
  </sheetViews>
  <sheetFormatPr baseColWidth="10" defaultRowHeight="15" x14ac:dyDescent="0.25"/>
  <cols>
    <col min="2" max="2" width="22.125" bestFit="1" customWidth="1"/>
  </cols>
  <sheetData>
    <row r="2" spans="2:4" ht="18.75" x14ac:dyDescent="0.3">
      <c r="B2" s="65" t="s">
        <v>1834</v>
      </c>
      <c r="C2" s="65"/>
      <c r="D2" s="65"/>
    </row>
    <row r="3" spans="2:4" x14ac:dyDescent="0.25">
      <c r="B3" s="2" t="s">
        <v>12</v>
      </c>
      <c r="C3" s="2"/>
    </row>
    <row r="4" spans="2:4" x14ac:dyDescent="0.25">
      <c r="B4" s="9" t="s">
        <v>20</v>
      </c>
      <c r="C4" s="9"/>
    </row>
    <row r="5" spans="2:4" x14ac:dyDescent="0.25">
      <c r="B5" s="9" t="s">
        <v>72</v>
      </c>
      <c r="C5" s="9"/>
    </row>
    <row r="6" spans="2:4" x14ac:dyDescent="0.25">
      <c r="B6" s="9" t="s">
        <v>127</v>
      </c>
      <c r="C6" s="9"/>
    </row>
    <row r="7" spans="2:4" x14ac:dyDescent="0.25">
      <c r="B7" s="9" t="s">
        <v>166</v>
      </c>
      <c r="C7" s="9"/>
    </row>
    <row r="8" spans="2:4" x14ac:dyDescent="0.25">
      <c r="B8" s="9" t="s">
        <v>267</v>
      </c>
      <c r="C8" s="9"/>
    </row>
    <row r="9" spans="2:4" x14ac:dyDescent="0.25">
      <c r="B9" s="9" t="s">
        <v>312</v>
      </c>
      <c r="C9" s="9"/>
    </row>
    <row r="10" spans="2:4" x14ac:dyDescent="0.25">
      <c r="B10" s="9" t="s">
        <v>321</v>
      </c>
      <c r="C10" s="9"/>
    </row>
    <row r="11" spans="2:4" x14ac:dyDescent="0.25">
      <c r="B11" s="9" t="s">
        <v>468</v>
      </c>
      <c r="C11" s="9"/>
    </row>
    <row r="12" spans="2:4" x14ac:dyDescent="0.25">
      <c r="B12" s="9" t="s">
        <v>532</v>
      </c>
      <c r="C12" s="9"/>
    </row>
    <row r="13" spans="2:4" x14ac:dyDescent="0.25">
      <c r="B13" s="9" t="s">
        <v>433</v>
      </c>
      <c r="C13" s="9"/>
    </row>
    <row r="14" spans="2:4" x14ac:dyDescent="0.25">
      <c r="B14" s="9" t="s">
        <v>515</v>
      </c>
      <c r="C14" s="9"/>
    </row>
    <row r="15" spans="2:4" x14ac:dyDescent="0.25">
      <c r="B15" s="9" t="s">
        <v>601</v>
      </c>
      <c r="C15" s="9"/>
    </row>
    <row r="16" spans="2:4" x14ac:dyDescent="0.25">
      <c r="B16" s="9" t="s">
        <v>619</v>
      </c>
      <c r="C16" s="9"/>
    </row>
    <row r="17" spans="2:3" x14ac:dyDescent="0.25">
      <c r="B17" s="9" t="s">
        <v>667</v>
      </c>
      <c r="C17" s="9"/>
    </row>
    <row r="18" spans="2:3" x14ac:dyDescent="0.25">
      <c r="B18" s="9" t="s">
        <v>728</v>
      </c>
      <c r="C18" s="9"/>
    </row>
    <row r="19" spans="2:3" x14ac:dyDescent="0.25">
      <c r="B19" s="9" t="s">
        <v>733</v>
      </c>
      <c r="C19" s="9"/>
    </row>
    <row r="20" spans="2:3" x14ac:dyDescent="0.25">
      <c r="B20" s="9" t="s">
        <v>742</v>
      </c>
      <c r="C20" s="9"/>
    </row>
    <row r="21" spans="2:3" x14ac:dyDescent="0.25">
      <c r="B21" s="9" t="s">
        <v>748</v>
      </c>
      <c r="C21" s="9"/>
    </row>
    <row r="22" spans="2:3" x14ac:dyDescent="0.25">
      <c r="B22" s="9" t="s">
        <v>760</v>
      </c>
      <c r="C22" s="9"/>
    </row>
    <row r="23" spans="2:3" x14ac:dyDescent="0.25">
      <c r="B23" s="9" t="s">
        <v>789</v>
      </c>
      <c r="C23" s="9"/>
    </row>
    <row r="24" spans="2:3" x14ac:dyDescent="0.25">
      <c r="B24" s="9" t="s">
        <v>793</v>
      </c>
      <c r="C24" s="9"/>
    </row>
    <row r="25" spans="2:3" x14ac:dyDescent="0.25">
      <c r="B25" s="9" t="s">
        <v>806</v>
      </c>
      <c r="C25" s="9"/>
    </row>
    <row r="26" spans="2:3" x14ac:dyDescent="0.25">
      <c r="B26" s="9" t="s">
        <v>874</v>
      </c>
      <c r="C26" s="9"/>
    </row>
    <row r="27" spans="2:3" x14ac:dyDescent="0.25">
      <c r="B27" s="9" t="s">
        <v>956</v>
      </c>
      <c r="C27" s="9"/>
    </row>
    <row r="28" spans="2:3" x14ac:dyDescent="0.25">
      <c r="B28" s="9" t="s">
        <v>966</v>
      </c>
      <c r="C28" s="9"/>
    </row>
  </sheetData>
  <mergeCells count="1">
    <mergeCell ref="B2:D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52"/>
  <sheetViews>
    <sheetView zoomScale="85" zoomScaleNormal="85" workbookViewId="0">
      <selection activeCell="T2" sqref="T2:W5"/>
    </sheetView>
  </sheetViews>
  <sheetFormatPr baseColWidth="10" defaultRowHeight="15" x14ac:dyDescent="0.25"/>
  <cols>
    <col min="8" max="9" width="11.875" bestFit="1" customWidth="1"/>
    <col min="10" max="10" width="12.25" bestFit="1" customWidth="1"/>
    <col min="11" max="11" width="12.625" bestFit="1" customWidth="1"/>
    <col min="12" max="13" width="12.25" bestFit="1" customWidth="1"/>
    <col min="14" max="14" width="12.625" bestFit="1" customWidth="1"/>
    <col min="15" max="17" width="12.25" bestFit="1" customWidth="1"/>
    <col min="19" max="19" width="11.25" bestFit="1" customWidth="1"/>
    <col min="21" max="21" width="13" bestFit="1" customWidth="1"/>
  </cols>
  <sheetData>
    <row r="1" spans="1:24" x14ac:dyDescent="0.25">
      <c r="A1" s="70" t="s">
        <v>1839</v>
      </c>
      <c r="B1" s="71" t="s">
        <v>1840</v>
      </c>
      <c r="C1" s="72"/>
      <c r="D1" s="72"/>
      <c r="E1" s="72"/>
      <c r="F1" s="72"/>
      <c r="G1" s="72"/>
      <c r="H1" s="72"/>
      <c r="I1" s="72"/>
      <c r="J1" s="69" t="s">
        <v>1838</v>
      </c>
      <c r="K1" s="62"/>
      <c r="L1" s="62"/>
      <c r="M1" s="62"/>
      <c r="N1" s="62"/>
      <c r="O1" s="62"/>
      <c r="P1" s="62"/>
      <c r="Q1" s="62"/>
    </row>
    <row r="2" spans="1:24" x14ac:dyDescent="0.25">
      <c r="A2" s="70"/>
      <c r="B2" s="72"/>
      <c r="C2" s="72"/>
      <c r="D2" s="72"/>
      <c r="E2" s="72"/>
      <c r="F2" s="72"/>
      <c r="G2" s="72"/>
      <c r="H2" s="72"/>
      <c r="I2" s="72"/>
      <c r="J2" s="62"/>
      <c r="K2" s="62"/>
      <c r="L2" s="62"/>
      <c r="M2" s="62"/>
      <c r="N2" s="62"/>
      <c r="O2" s="62"/>
      <c r="P2" s="62"/>
      <c r="Q2" s="62"/>
      <c r="U2" s="35" t="s">
        <v>1841</v>
      </c>
      <c r="V2" s="36" t="s">
        <v>1842</v>
      </c>
      <c r="W2" s="34" t="s">
        <v>1843</v>
      </c>
    </row>
    <row r="3" spans="1:24" x14ac:dyDescent="0.25">
      <c r="A3" s="9">
        <v>1</v>
      </c>
      <c r="B3" s="32">
        <f>LARGE($J3:$Q3,COLUMN()-1)</f>
        <v>86.582149999999999</v>
      </c>
      <c r="C3" s="32">
        <f t="shared" ref="C3:I18" si="0">LARGE($J3:$Q3,COLUMN()-1)</f>
        <v>39.892688999999997</v>
      </c>
      <c r="D3" s="32">
        <f t="shared" si="0"/>
        <v>16.564778</v>
      </c>
      <c r="E3" s="32">
        <f t="shared" si="0"/>
        <v>7.9028960000000001</v>
      </c>
      <c r="F3" s="32">
        <f t="shared" si="0"/>
        <v>-4.9054970000000004</v>
      </c>
      <c r="G3" s="32">
        <f t="shared" si="0"/>
        <v>-24.857527999999999</v>
      </c>
      <c r="H3" s="32">
        <f t="shared" si="0"/>
        <v>-43.368594000000002</v>
      </c>
      <c r="I3" s="32">
        <f t="shared" si="0"/>
        <v>-77.810896999999997</v>
      </c>
      <c r="J3" s="33">
        <v>-4.9054970000000004</v>
      </c>
      <c r="K3" s="33">
        <v>86.582149999999999</v>
      </c>
      <c r="L3" s="33">
        <v>-24.857527999999999</v>
      </c>
      <c r="M3" s="33">
        <v>7.9028960000000001</v>
      </c>
      <c r="N3" s="33">
        <v>-77.810896999999997</v>
      </c>
      <c r="O3" s="33">
        <v>-43.368594000000002</v>
      </c>
      <c r="P3" s="33">
        <v>39.892688999999997</v>
      </c>
      <c r="Q3" s="33">
        <v>16.564778</v>
      </c>
      <c r="S3" s="33">
        <f>IF(A3=1,J3,IF(A3=2,K3,IF(A3=3,L3,IF(A3=4,M3,IF(A3=5,N3,IF(A3=6,O3,IF(A3=7,P3,IF(A3=8,Q3,0))))))))</f>
        <v>-4.9054970000000004</v>
      </c>
      <c r="T3">
        <v>-4.9054970000000004</v>
      </c>
      <c r="U3">
        <f>IF(T3=B3,1,IF(T3=C3,2,IF(T3=D3,3,IF(E3=T3,4,IF(F3=T3,5,IF(G3=T3,6,IF(H3=T3,7,IF(I3=T3,8,0))))))))</f>
        <v>5</v>
      </c>
      <c r="V3">
        <f>1/U3</f>
        <v>0.2</v>
      </c>
      <c r="W3" s="2">
        <f>SUM(V3:V652)/650</f>
        <v>0.52513186813186774</v>
      </c>
      <c r="X3" s="16">
        <v>2</v>
      </c>
    </row>
    <row r="4" spans="1:24" x14ac:dyDescent="0.25">
      <c r="A4" s="9">
        <v>2</v>
      </c>
      <c r="B4" s="32">
        <f t="shared" ref="B4:I35" si="1">LARGE($J4:$Q4,COLUMN()-1)</f>
        <v>53.017178999999999</v>
      </c>
      <c r="C4" s="32">
        <f t="shared" si="0"/>
        <v>31.927133000000001</v>
      </c>
      <c r="D4" s="32">
        <f t="shared" si="0"/>
        <v>31.623004999999999</v>
      </c>
      <c r="E4" s="32">
        <f t="shared" si="0"/>
        <v>4.2536630000000004</v>
      </c>
      <c r="F4" s="32">
        <f t="shared" si="0"/>
        <v>-22.502347</v>
      </c>
      <c r="G4" s="32">
        <f t="shared" si="0"/>
        <v>-26.438381</v>
      </c>
      <c r="H4" s="32">
        <f t="shared" si="0"/>
        <v>-32.142358000000002</v>
      </c>
      <c r="I4" s="32">
        <f t="shared" si="0"/>
        <v>-39.737898999999999</v>
      </c>
      <c r="J4" s="31">
        <v>-32.142358000000002</v>
      </c>
      <c r="K4" s="31">
        <v>53.017178999999999</v>
      </c>
      <c r="L4" s="31">
        <v>-26.438381</v>
      </c>
      <c r="M4" s="31">
        <v>-22.502347</v>
      </c>
      <c r="N4" s="31">
        <v>31.623004999999999</v>
      </c>
      <c r="O4" s="31">
        <v>31.927133000000001</v>
      </c>
      <c r="P4" s="31">
        <v>4.2536630000000004</v>
      </c>
      <c r="Q4" s="31">
        <v>-39.737898999999999</v>
      </c>
      <c r="S4" s="33">
        <f>IF(A4=1,J4,IF(A4=2,K4,IF(A4=3,L4,IF(A4=4,M4,IF(A4=5,N4,IF(A4=6,O4,IF(A4=7,P4,IF(A4=8,Q4,0))))))))</f>
        <v>53.017178999999999</v>
      </c>
      <c r="T4">
        <v>53.017178999999999</v>
      </c>
      <c r="U4">
        <f>IF(T4=B4,1,IF(T4=C4,2,IF(T4=D4,3,IF(E4=T4,4,IF(F4=T4,5,IF(G4=T4,6,IF(H4=T4,7,IF(I4=T4,8,0))))))))</f>
        <v>1</v>
      </c>
      <c r="V4">
        <f t="shared" ref="V4:V67" si="2">1/U4</f>
        <v>1</v>
      </c>
      <c r="X4" s="16">
        <v>2</v>
      </c>
    </row>
    <row r="5" spans="1:24" x14ac:dyDescent="0.25">
      <c r="A5" s="9">
        <v>7</v>
      </c>
      <c r="B5" s="32">
        <f t="shared" si="1"/>
        <v>22.830862</v>
      </c>
      <c r="C5" s="32">
        <f t="shared" si="0"/>
        <v>10.287125</v>
      </c>
      <c r="D5" s="32">
        <f t="shared" si="0"/>
        <v>5.7606250000000001</v>
      </c>
      <c r="E5" s="32">
        <f t="shared" si="0"/>
        <v>-4.9518959999999996</v>
      </c>
      <c r="F5" s="32">
        <f t="shared" si="0"/>
        <v>-5.0575520000000003</v>
      </c>
      <c r="G5" s="32">
        <f t="shared" si="0"/>
        <v>-6.9210430000000001</v>
      </c>
      <c r="H5" s="32">
        <f t="shared" si="0"/>
        <v>-7.353237</v>
      </c>
      <c r="I5" s="32">
        <f t="shared" si="0"/>
        <v>-14.594882999999999</v>
      </c>
      <c r="J5" s="31">
        <v>-4.9518959999999996</v>
      </c>
      <c r="K5" s="31">
        <v>10.287125</v>
      </c>
      <c r="L5" s="31">
        <v>-7.353237</v>
      </c>
      <c r="M5" s="31">
        <v>-5.0575520000000003</v>
      </c>
      <c r="N5" s="31">
        <v>5.7606250000000001</v>
      </c>
      <c r="O5" s="31">
        <v>-6.9210430000000001</v>
      </c>
      <c r="P5" s="31">
        <v>22.830862</v>
      </c>
      <c r="Q5" s="31">
        <v>-14.594882999999999</v>
      </c>
      <c r="S5" s="33">
        <f t="shared" ref="S5:S68" si="3">IF(A5=1,J5,IF(A5=2,K5,IF(A5=3,L5,IF(A5=4,M5,IF(A5=5,N5,IF(A5=6,O5,IF(A5=7,P5,IF(A5=8,Q5,0))))))))</f>
        <v>22.830862</v>
      </c>
      <c r="T5">
        <v>22.830862</v>
      </c>
      <c r="U5">
        <f t="shared" ref="U5:U68" si="4">IF(T5=B5,1,IF(T5=C5,2,IF(T5=D5,3,IF(E5=T5,4,IF(F5=T5,5,IF(G5=T5,6,IF(H5=T5,7,IF(I5=T5,8,0))))))))</f>
        <v>1</v>
      </c>
      <c r="V5">
        <f t="shared" si="2"/>
        <v>1</v>
      </c>
      <c r="X5" s="16">
        <v>7</v>
      </c>
    </row>
    <row r="6" spans="1:24" x14ac:dyDescent="0.25">
      <c r="A6" s="9">
        <v>1</v>
      </c>
      <c r="B6" s="32">
        <f t="shared" si="1"/>
        <v>40.302428999999997</v>
      </c>
      <c r="C6" s="32">
        <f t="shared" si="0"/>
        <v>35.668320999999999</v>
      </c>
      <c r="D6" s="32">
        <f t="shared" si="0"/>
        <v>3.15326</v>
      </c>
      <c r="E6" s="32">
        <f t="shared" si="0"/>
        <v>-7.3081069999999997</v>
      </c>
      <c r="F6" s="32">
        <f t="shared" si="0"/>
        <v>-8.0838420000000006</v>
      </c>
      <c r="G6" s="32">
        <f t="shared" si="0"/>
        <v>-9.1236519999999999</v>
      </c>
      <c r="H6" s="32">
        <f t="shared" si="0"/>
        <v>-18.092127999999999</v>
      </c>
      <c r="I6" s="32">
        <f t="shared" si="0"/>
        <v>-36.516280000000002</v>
      </c>
      <c r="J6" s="31">
        <v>-8.0838420000000006</v>
      </c>
      <c r="K6" s="31">
        <v>3.15326</v>
      </c>
      <c r="L6" s="31">
        <v>-36.516280000000002</v>
      </c>
      <c r="M6" s="31">
        <v>40.302428999999997</v>
      </c>
      <c r="N6" s="31">
        <v>-9.1236519999999999</v>
      </c>
      <c r="O6" s="31">
        <v>-7.3081069999999997</v>
      </c>
      <c r="P6" s="31">
        <v>35.668320999999999</v>
      </c>
      <c r="Q6" s="31">
        <v>-18.092127999999999</v>
      </c>
      <c r="S6" s="33">
        <f t="shared" si="3"/>
        <v>-8.0838420000000006</v>
      </c>
      <c r="T6">
        <v>-8.0838420000000006</v>
      </c>
      <c r="U6">
        <f t="shared" si="4"/>
        <v>5</v>
      </c>
      <c r="V6">
        <f t="shared" si="2"/>
        <v>0.2</v>
      </c>
      <c r="X6" s="16">
        <v>4</v>
      </c>
    </row>
    <row r="7" spans="1:24" x14ac:dyDescent="0.25">
      <c r="A7" s="9">
        <v>1</v>
      </c>
      <c r="B7" s="32">
        <f t="shared" si="1"/>
        <v>67.091999000000001</v>
      </c>
      <c r="C7" s="32">
        <f t="shared" si="0"/>
        <v>22.579084000000002</v>
      </c>
      <c r="D7" s="32">
        <f t="shared" si="0"/>
        <v>20.864426999999999</v>
      </c>
      <c r="E7" s="32">
        <f t="shared" si="0"/>
        <v>18.102153999999999</v>
      </c>
      <c r="F7" s="32">
        <f t="shared" si="0"/>
        <v>-12.695536000000001</v>
      </c>
      <c r="G7" s="32">
        <f t="shared" si="0"/>
        <v>-15.230389000000001</v>
      </c>
      <c r="H7" s="32">
        <f t="shared" si="0"/>
        <v>-42.527428</v>
      </c>
      <c r="I7" s="32">
        <f t="shared" si="0"/>
        <v>-58.184308999999999</v>
      </c>
      <c r="J7" s="31">
        <v>-42.527428</v>
      </c>
      <c r="K7" s="31">
        <v>22.579084000000002</v>
      </c>
      <c r="L7" s="31">
        <v>-15.230389000000001</v>
      </c>
      <c r="M7" s="31">
        <v>-58.184308999999999</v>
      </c>
      <c r="N7" s="31">
        <v>67.091999000000001</v>
      </c>
      <c r="O7" s="31">
        <v>18.102153999999999</v>
      </c>
      <c r="P7" s="31">
        <v>20.864426999999999</v>
      </c>
      <c r="Q7" s="31">
        <v>-12.695536000000001</v>
      </c>
      <c r="S7" s="33">
        <f t="shared" si="3"/>
        <v>-42.527428</v>
      </c>
      <c r="T7">
        <v>-42.527428</v>
      </c>
      <c r="U7">
        <f t="shared" si="4"/>
        <v>7</v>
      </c>
      <c r="V7">
        <f t="shared" si="2"/>
        <v>0.14285714285714285</v>
      </c>
      <c r="X7" s="16">
        <v>5</v>
      </c>
    </row>
    <row r="8" spans="1:24" x14ac:dyDescent="0.25">
      <c r="A8" s="9">
        <v>1</v>
      </c>
      <c r="B8" s="32">
        <f t="shared" si="1"/>
        <v>161.91221999999999</v>
      </c>
      <c r="C8" s="32">
        <f t="shared" si="0"/>
        <v>159.075886</v>
      </c>
      <c r="D8" s="32">
        <f t="shared" si="0"/>
        <v>16.984484999999999</v>
      </c>
      <c r="E8" s="32">
        <f t="shared" si="0"/>
        <v>-37.696722999999999</v>
      </c>
      <c r="F8" s="32">
        <f t="shared" si="0"/>
        <v>-65.205205000000007</v>
      </c>
      <c r="G8" s="32">
        <f t="shared" si="0"/>
        <v>-75.558833000000007</v>
      </c>
      <c r="H8" s="32">
        <f t="shared" si="0"/>
        <v>-76.117176999999998</v>
      </c>
      <c r="I8" s="32">
        <f t="shared" si="0"/>
        <v>-83.394660999999999</v>
      </c>
      <c r="J8" s="31">
        <v>16.984484999999999</v>
      </c>
      <c r="K8" s="31">
        <v>161.91221999999999</v>
      </c>
      <c r="L8" s="31">
        <v>-76.117176999999998</v>
      </c>
      <c r="M8" s="31">
        <v>-75.558833000000007</v>
      </c>
      <c r="N8" s="31">
        <v>159.075886</v>
      </c>
      <c r="O8" s="31">
        <v>-83.394660999999999</v>
      </c>
      <c r="P8" s="31">
        <v>-65.205205000000007</v>
      </c>
      <c r="Q8" s="31">
        <v>-37.696722999999999</v>
      </c>
      <c r="S8" s="33">
        <f t="shared" si="3"/>
        <v>16.984484999999999</v>
      </c>
      <c r="T8">
        <v>16.984484999999999</v>
      </c>
      <c r="U8">
        <f t="shared" si="4"/>
        <v>3</v>
      </c>
      <c r="V8">
        <f t="shared" si="2"/>
        <v>0.33333333333333331</v>
      </c>
      <c r="X8" s="16">
        <v>2</v>
      </c>
    </row>
    <row r="9" spans="1:24" x14ac:dyDescent="0.25">
      <c r="A9" s="9">
        <v>7</v>
      </c>
      <c r="B9" s="32">
        <f t="shared" si="1"/>
        <v>53.160476000000003</v>
      </c>
      <c r="C9" s="32">
        <f t="shared" si="0"/>
        <v>15.701964</v>
      </c>
      <c r="D9" s="32">
        <f t="shared" si="0"/>
        <v>6.1687560000000001</v>
      </c>
      <c r="E9" s="32">
        <f t="shared" si="0"/>
        <v>-4.8150279999999999</v>
      </c>
      <c r="F9" s="32">
        <f t="shared" si="0"/>
        <v>-6.8376780000000004</v>
      </c>
      <c r="G9" s="32">
        <f t="shared" si="0"/>
        <v>-12.297715999999999</v>
      </c>
      <c r="H9" s="32">
        <f t="shared" si="0"/>
        <v>-12.776870000000001</v>
      </c>
      <c r="I9" s="32">
        <f t="shared" si="0"/>
        <v>-38.303901000000003</v>
      </c>
      <c r="J9" s="31">
        <v>6.1687560000000001</v>
      </c>
      <c r="K9" s="31">
        <v>15.701964</v>
      </c>
      <c r="L9" s="31">
        <v>-12.297715999999999</v>
      </c>
      <c r="M9" s="31">
        <v>-6.8376780000000004</v>
      </c>
      <c r="N9" s="31">
        <v>-38.303901000000003</v>
      </c>
      <c r="O9" s="31">
        <v>-12.776870000000001</v>
      </c>
      <c r="P9" s="31">
        <v>53.160476000000003</v>
      </c>
      <c r="Q9" s="31">
        <v>-4.8150279999999999</v>
      </c>
      <c r="S9" s="33">
        <f t="shared" si="3"/>
        <v>53.160476000000003</v>
      </c>
      <c r="T9">
        <v>53.160476000000003</v>
      </c>
      <c r="U9">
        <f t="shared" si="4"/>
        <v>1</v>
      </c>
      <c r="V9">
        <f t="shared" si="2"/>
        <v>1</v>
      </c>
      <c r="X9" s="16">
        <v>7</v>
      </c>
    </row>
    <row r="10" spans="1:24" x14ac:dyDescent="0.25">
      <c r="A10" s="9">
        <v>8</v>
      </c>
      <c r="B10" s="32">
        <f t="shared" si="1"/>
        <v>28.932717</v>
      </c>
      <c r="C10" s="32">
        <f t="shared" si="0"/>
        <v>23.145254999999999</v>
      </c>
      <c r="D10" s="32">
        <f t="shared" si="0"/>
        <v>-2.3803000000000001E-2</v>
      </c>
      <c r="E10" s="32">
        <f t="shared" si="0"/>
        <v>-0.89303999999999994</v>
      </c>
      <c r="F10" s="32">
        <f t="shared" si="0"/>
        <v>-3.1476459999999999</v>
      </c>
      <c r="G10" s="32">
        <f t="shared" si="0"/>
        <v>-9.7912049999999997</v>
      </c>
      <c r="H10" s="32">
        <f t="shared" si="0"/>
        <v>-17.469767999999998</v>
      </c>
      <c r="I10" s="32">
        <f t="shared" si="0"/>
        <v>-20.752510999999998</v>
      </c>
      <c r="J10" s="31">
        <v>-0.89303999999999994</v>
      </c>
      <c r="K10" s="31">
        <v>28.932717</v>
      </c>
      <c r="L10" s="31">
        <v>-20.752510999999998</v>
      </c>
      <c r="M10" s="31">
        <v>-2.3803000000000001E-2</v>
      </c>
      <c r="N10" s="31">
        <v>23.145254999999999</v>
      </c>
      <c r="O10" s="31">
        <v>-3.1476459999999999</v>
      </c>
      <c r="P10" s="31">
        <v>-17.469767999999998</v>
      </c>
      <c r="Q10" s="31">
        <v>-9.7912049999999997</v>
      </c>
      <c r="S10" s="33">
        <f t="shared" si="3"/>
        <v>-9.7912049999999997</v>
      </c>
      <c r="T10">
        <v>-9.7912049999999997</v>
      </c>
      <c r="U10">
        <f t="shared" si="4"/>
        <v>6</v>
      </c>
      <c r="V10">
        <f t="shared" si="2"/>
        <v>0.16666666666666666</v>
      </c>
      <c r="X10" s="16">
        <v>2</v>
      </c>
    </row>
    <row r="11" spans="1:24" x14ac:dyDescent="0.25">
      <c r="A11" s="9">
        <v>2</v>
      </c>
      <c r="B11" s="32">
        <f t="shared" si="1"/>
        <v>76.736228999999994</v>
      </c>
      <c r="C11" s="32">
        <f t="shared" si="0"/>
        <v>31.788616000000001</v>
      </c>
      <c r="D11" s="32">
        <f t="shared" si="0"/>
        <v>23.217728000000001</v>
      </c>
      <c r="E11" s="32">
        <f t="shared" si="0"/>
        <v>5.52475</v>
      </c>
      <c r="F11" s="32">
        <f t="shared" si="0"/>
        <v>-19.966346000000001</v>
      </c>
      <c r="G11" s="32">
        <f t="shared" si="0"/>
        <v>-37.052661000000001</v>
      </c>
      <c r="H11" s="32">
        <f t="shared" si="0"/>
        <v>-39.932403999999998</v>
      </c>
      <c r="I11" s="32">
        <f t="shared" si="0"/>
        <v>-40.315913000000002</v>
      </c>
      <c r="J11" s="31">
        <v>-19.966346000000001</v>
      </c>
      <c r="K11" s="31">
        <v>23.217728000000001</v>
      </c>
      <c r="L11" s="31">
        <v>-39.932403999999998</v>
      </c>
      <c r="M11" s="31">
        <v>-37.052661000000001</v>
      </c>
      <c r="N11" s="31">
        <v>76.736228999999994</v>
      </c>
      <c r="O11" s="31">
        <v>31.788616000000001</v>
      </c>
      <c r="P11" s="31">
        <v>5.52475</v>
      </c>
      <c r="Q11" s="31">
        <v>-40.315913000000002</v>
      </c>
      <c r="S11" s="33">
        <f t="shared" si="3"/>
        <v>23.217728000000001</v>
      </c>
      <c r="T11">
        <v>23.217728000000001</v>
      </c>
      <c r="U11">
        <f t="shared" si="4"/>
        <v>3</v>
      </c>
      <c r="V11">
        <f t="shared" si="2"/>
        <v>0.33333333333333331</v>
      </c>
      <c r="X11" s="16">
        <v>5</v>
      </c>
    </row>
    <row r="12" spans="1:24" x14ac:dyDescent="0.25">
      <c r="A12" s="9">
        <v>2</v>
      </c>
      <c r="B12" s="32">
        <f t="shared" si="1"/>
        <v>82.200778999999997</v>
      </c>
      <c r="C12" s="32">
        <f t="shared" si="0"/>
        <v>64.566823999999997</v>
      </c>
      <c r="D12" s="32">
        <f t="shared" si="0"/>
        <v>31.152645</v>
      </c>
      <c r="E12" s="32">
        <f t="shared" si="0"/>
        <v>-12.776286000000001</v>
      </c>
      <c r="F12" s="32">
        <f t="shared" si="0"/>
        <v>-21.736277999999999</v>
      </c>
      <c r="G12" s="32">
        <f t="shared" si="0"/>
        <v>-30.917289</v>
      </c>
      <c r="H12" s="32">
        <f t="shared" si="0"/>
        <v>-41.407378000000001</v>
      </c>
      <c r="I12" s="32">
        <f t="shared" si="0"/>
        <v>-71.083026000000004</v>
      </c>
      <c r="J12" s="31">
        <v>-71.083026000000004</v>
      </c>
      <c r="K12" s="31">
        <v>-12.776286000000001</v>
      </c>
      <c r="L12" s="31">
        <v>-21.736277999999999</v>
      </c>
      <c r="M12" s="31">
        <v>-41.407378000000001</v>
      </c>
      <c r="N12" s="31">
        <v>82.200778999999997</v>
      </c>
      <c r="O12" s="31">
        <v>31.152645</v>
      </c>
      <c r="P12" s="31">
        <v>64.566823999999997</v>
      </c>
      <c r="Q12" s="31">
        <v>-30.917289</v>
      </c>
      <c r="S12" s="33">
        <f t="shared" si="3"/>
        <v>-12.776286000000001</v>
      </c>
      <c r="T12">
        <v>-12.776286000000001</v>
      </c>
      <c r="U12">
        <f t="shared" si="4"/>
        <v>4</v>
      </c>
      <c r="V12">
        <f t="shared" si="2"/>
        <v>0.25</v>
      </c>
      <c r="X12" s="16">
        <v>5</v>
      </c>
    </row>
    <row r="13" spans="1:24" x14ac:dyDescent="0.25">
      <c r="A13" s="9">
        <v>5</v>
      </c>
      <c r="B13" s="32">
        <f t="shared" si="1"/>
        <v>65.50573</v>
      </c>
      <c r="C13" s="32">
        <f t="shared" si="0"/>
        <v>18.738807000000001</v>
      </c>
      <c r="D13" s="32">
        <f t="shared" si="0"/>
        <v>6.253342</v>
      </c>
      <c r="E13" s="32">
        <f t="shared" si="0"/>
        <v>-2.5521310000000001</v>
      </c>
      <c r="F13" s="32">
        <f t="shared" si="0"/>
        <v>-6.6420669999999999</v>
      </c>
      <c r="G13" s="32">
        <f t="shared" si="0"/>
        <v>-15.862118000000001</v>
      </c>
      <c r="H13" s="32">
        <f t="shared" si="0"/>
        <v>-29.055712</v>
      </c>
      <c r="I13" s="32">
        <f t="shared" si="0"/>
        <v>-36.385854000000002</v>
      </c>
      <c r="J13" s="31">
        <v>18.738807000000001</v>
      </c>
      <c r="K13" s="31">
        <v>-2.5521310000000001</v>
      </c>
      <c r="L13" s="31">
        <v>-36.385854000000002</v>
      </c>
      <c r="M13" s="31">
        <v>-15.862118000000001</v>
      </c>
      <c r="N13" s="31">
        <v>65.50573</v>
      </c>
      <c r="O13" s="31">
        <v>-29.055712</v>
      </c>
      <c r="P13" s="31">
        <v>-6.6420669999999999</v>
      </c>
      <c r="Q13" s="31">
        <v>6.253342</v>
      </c>
      <c r="S13" s="33">
        <f t="shared" si="3"/>
        <v>65.50573</v>
      </c>
      <c r="T13">
        <v>65.50573</v>
      </c>
      <c r="U13">
        <f t="shared" si="4"/>
        <v>1</v>
      </c>
      <c r="V13">
        <f t="shared" si="2"/>
        <v>1</v>
      </c>
      <c r="X13" s="16">
        <v>5</v>
      </c>
    </row>
    <row r="14" spans="1:24" x14ac:dyDescent="0.25">
      <c r="A14" s="9">
        <v>1</v>
      </c>
      <c r="B14" s="32">
        <f t="shared" si="1"/>
        <v>30.40164</v>
      </c>
      <c r="C14" s="32">
        <f t="shared" si="0"/>
        <v>24.175899000000001</v>
      </c>
      <c r="D14" s="32">
        <f t="shared" si="0"/>
        <v>3.5513379999999999</v>
      </c>
      <c r="E14" s="32">
        <f t="shared" si="0"/>
        <v>3.358066</v>
      </c>
      <c r="F14" s="32">
        <f t="shared" si="0"/>
        <v>-4.2284980000000001</v>
      </c>
      <c r="G14" s="32">
        <f t="shared" si="0"/>
        <v>-10.51117</v>
      </c>
      <c r="H14" s="32">
        <f t="shared" si="0"/>
        <v>-20.892282999999999</v>
      </c>
      <c r="I14" s="32">
        <f t="shared" si="0"/>
        <v>-25.854997000000001</v>
      </c>
      <c r="J14" s="31">
        <v>3.358066</v>
      </c>
      <c r="K14" s="31">
        <v>-10.51117</v>
      </c>
      <c r="L14" s="31">
        <v>-4.2284980000000001</v>
      </c>
      <c r="M14" s="31">
        <v>-25.854997000000001</v>
      </c>
      <c r="N14" s="31">
        <v>24.175899000000001</v>
      </c>
      <c r="O14" s="31">
        <v>-20.892282999999999</v>
      </c>
      <c r="P14" s="31">
        <v>30.40164</v>
      </c>
      <c r="Q14" s="31">
        <v>3.5513379999999999</v>
      </c>
      <c r="S14" s="33">
        <f t="shared" si="3"/>
        <v>3.358066</v>
      </c>
      <c r="T14">
        <v>3.358066</v>
      </c>
      <c r="U14">
        <f t="shared" si="4"/>
        <v>4</v>
      </c>
      <c r="V14">
        <f t="shared" si="2"/>
        <v>0.25</v>
      </c>
      <c r="X14" s="16">
        <v>7</v>
      </c>
    </row>
    <row r="15" spans="1:24" x14ac:dyDescent="0.25">
      <c r="A15" s="9">
        <v>2</v>
      </c>
      <c r="B15" s="32">
        <f t="shared" si="1"/>
        <v>120.435029</v>
      </c>
      <c r="C15" s="32">
        <f t="shared" si="0"/>
        <v>35.793078000000001</v>
      </c>
      <c r="D15" s="32">
        <f t="shared" si="0"/>
        <v>14.186254999999999</v>
      </c>
      <c r="E15" s="32">
        <f t="shared" si="0"/>
        <v>-6.3412629999999996</v>
      </c>
      <c r="F15" s="32">
        <f t="shared" si="0"/>
        <v>-19.98272</v>
      </c>
      <c r="G15" s="32">
        <f t="shared" si="0"/>
        <v>-28.730813999999999</v>
      </c>
      <c r="H15" s="32">
        <f t="shared" si="0"/>
        <v>-51.627428000000002</v>
      </c>
      <c r="I15" s="32">
        <f t="shared" si="0"/>
        <v>-63.732140000000001</v>
      </c>
      <c r="J15" s="31">
        <v>-63.732140000000001</v>
      </c>
      <c r="K15" s="31">
        <v>14.186254999999999</v>
      </c>
      <c r="L15" s="31">
        <v>-28.730813999999999</v>
      </c>
      <c r="M15" s="31">
        <v>-51.627428000000002</v>
      </c>
      <c r="N15" s="31">
        <v>120.435029</v>
      </c>
      <c r="O15" s="31">
        <v>-19.98272</v>
      </c>
      <c r="P15" s="31">
        <v>-6.3412629999999996</v>
      </c>
      <c r="Q15" s="31">
        <v>35.793078000000001</v>
      </c>
      <c r="S15" s="33">
        <f t="shared" si="3"/>
        <v>14.186254999999999</v>
      </c>
      <c r="T15">
        <v>14.186254999999999</v>
      </c>
      <c r="U15">
        <f t="shared" si="4"/>
        <v>3</v>
      </c>
      <c r="V15">
        <f t="shared" si="2"/>
        <v>0.33333333333333331</v>
      </c>
      <c r="X15" s="16">
        <v>5</v>
      </c>
    </row>
    <row r="16" spans="1:24" x14ac:dyDescent="0.25">
      <c r="A16" s="9">
        <v>2</v>
      </c>
      <c r="B16" s="32">
        <f t="shared" si="1"/>
        <v>17.305105999999999</v>
      </c>
      <c r="C16" s="32">
        <f t="shared" si="0"/>
        <v>13.941587</v>
      </c>
      <c r="D16" s="32">
        <f t="shared" si="0"/>
        <v>5.8230329999999997</v>
      </c>
      <c r="E16" s="32">
        <f t="shared" si="0"/>
        <v>5.8074620000000001</v>
      </c>
      <c r="F16" s="32">
        <f t="shared" si="0"/>
        <v>-3.2249989999999999</v>
      </c>
      <c r="G16" s="32">
        <f t="shared" si="0"/>
        <v>-4.3531259999999996</v>
      </c>
      <c r="H16" s="32">
        <f t="shared" si="0"/>
        <v>-14.710449000000001</v>
      </c>
      <c r="I16" s="32">
        <f t="shared" si="0"/>
        <v>-20.588618</v>
      </c>
      <c r="J16" s="31">
        <v>-3.2249989999999999</v>
      </c>
      <c r="K16" s="31">
        <v>5.8230329999999997</v>
      </c>
      <c r="L16" s="31">
        <v>5.8074620000000001</v>
      </c>
      <c r="M16" s="31">
        <v>-4.3531259999999996</v>
      </c>
      <c r="N16" s="31">
        <v>17.305105999999999</v>
      </c>
      <c r="O16" s="31">
        <v>-20.588618</v>
      </c>
      <c r="P16" s="31">
        <v>-14.710449000000001</v>
      </c>
      <c r="Q16" s="31">
        <v>13.941587</v>
      </c>
      <c r="S16" s="33">
        <f t="shared" si="3"/>
        <v>5.8230329999999997</v>
      </c>
      <c r="T16">
        <v>5.8230329999999997</v>
      </c>
      <c r="U16">
        <f t="shared" si="4"/>
        <v>3</v>
      </c>
      <c r="V16">
        <f t="shared" si="2"/>
        <v>0.33333333333333331</v>
      </c>
      <c r="X16" s="16">
        <v>5</v>
      </c>
    </row>
    <row r="17" spans="1:24" x14ac:dyDescent="0.25">
      <c r="A17" s="9">
        <v>2</v>
      </c>
      <c r="B17" s="32">
        <f t="shared" si="1"/>
        <v>142.922549</v>
      </c>
      <c r="C17" s="32">
        <f t="shared" si="0"/>
        <v>29.716367999999999</v>
      </c>
      <c r="D17" s="32">
        <f t="shared" si="0"/>
        <v>2.6727180000000001</v>
      </c>
      <c r="E17" s="32">
        <f t="shared" si="0"/>
        <v>-10.740752000000001</v>
      </c>
      <c r="F17" s="32">
        <f t="shared" si="0"/>
        <v>-24.330093999999999</v>
      </c>
      <c r="G17" s="32">
        <f t="shared" si="0"/>
        <v>-32.986811000000003</v>
      </c>
      <c r="H17" s="32">
        <f t="shared" si="0"/>
        <v>-42.836235000000002</v>
      </c>
      <c r="I17" s="32">
        <f t="shared" si="0"/>
        <v>-64.417745999999994</v>
      </c>
      <c r="J17" s="31">
        <v>2.6727180000000001</v>
      </c>
      <c r="K17" s="31">
        <v>29.716367999999999</v>
      </c>
      <c r="L17" s="31">
        <v>-64.417745999999994</v>
      </c>
      <c r="M17" s="31">
        <v>-42.836235000000002</v>
      </c>
      <c r="N17" s="31">
        <v>142.922549</v>
      </c>
      <c r="O17" s="31">
        <v>-10.740752000000001</v>
      </c>
      <c r="P17" s="31">
        <v>-32.986811000000003</v>
      </c>
      <c r="Q17" s="31">
        <v>-24.330093999999999</v>
      </c>
      <c r="S17" s="33">
        <f t="shared" si="3"/>
        <v>29.716367999999999</v>
      </c>
      <c r="T17">
        <v>29.716367999999999</v>
      </c>
      <c r="U17">
        <f t="shared" si="4"/>
        <v>2</v>
      </c>
      <c r="V17">
        <f t="shared" si="2"/>
        <v>0.5</v>
      </c>
      <c r="X17" s="16">
        <v>5</v>
      </c>
    </row>
    <row r="18" spans="1:24" x14ac:dyDescent="0.25">
      <c r="A18" s="9">
        <v>5</v>
      </c>
      <c r="B18" s="32">
        <f t="shared" si="1"/>
        <v>34.613298999999998</v>
      </c>
      <c r="C18" s="32">
        <f t="shared" si="0"/>
        <v>21.113453</v>
      </c>
      <c r="D18" s="32">
        <f t="shared" si="0"/>
        <v>0.79398800000000003</v>
      </c>
      <c r="E18" s="32">
        <f t="shared" si="0"/>
        <v>-7.4039320000000002</v>
      </c>
      <c r="F18" s="32">
        <f t="shared" si="0"/>
        <v>-10.591452</v>
      </c>
      <c r="G18" s="32">
        <f t="shared" si="0"/>
        <v>-11.953588</v>
      </c>
      <c r="H18" s="32">
        <f t="shared" si="0"/>
        <v>-12.418794</v>
      </c>
      <c r="I18" s="32">
        <f t="shared" si="0"/>
        <v>-14.152977999999999</v>
      </c>
      <c r="J18" s="31">
        <v>-10.591452</v>
      </c>
      <c r="K18" s="31">
        <v>-14.152977999999999</v>
      </c>
      <c r="L18" s="31">
        <v>-12.418794</v>
      </c>
      <c r="M18" s="31">
        <v>-7.4039320000000002</v>
      </c>
      <c r="N18" s="31">
        <v>21.113453</v>
      </c>
      <c r="O18" s="31">
        <v>-11.953588</v>
      </c>
      <c r="P18" s="31">
        <v>34.613298999999998</v>
      </c>
      <c r="Q18" s="31">
        <v>0.79398800000000003</v>
      </c>
      <c r="S18" s="33">
        <f t="shared" si="3"/>
        <v>21.113453</v>
      </c>
      <c r="T18">
        <v>21.113453</v>
      </c>
      <c r="U18">
        <f t="shared" si="4"/>
        <v>2</v>
      </c>
      <c r="V18">
        <f t="shared" si="2"/>
        <v>0.5</v>
      </c>
      <c r="X18" s="16">
        <v>7</v>
      </c>
    </row>
    <row r="19" spans="1:24" x14ac:dyDescent="0.25">
      <c r="A19" s="9">
        <v>1</v>
      </c>
      <c r="B19" s="32">
        <f t="shared" si="1"/>
        <v>23.184027</v>
      </c>
      <c r="C19" s="32">
        <f t="shared" si="1"/>
        <v>16.835379</v>
      </c>
      <c r="D19" s="32">
        <f t="shared" si="1"/>
        <v>14.702277</v>
      </c>
      <c r="E19" s="32">
        <f t="shared" si="1"/>
        <v>-4.098757</v>
      </c>
      <c r="F19" s="32">
        <f t="shared" si="1"/>
        <v>-11.384486000000001</v>
      </c>
      <c r="G19" s="32">
        <f t="shared" si="1"/>
        <v>-11.531866000000001</v>
      </c>
      <c r="H19" s="32">
        <f t="shared" si="1"/>
        <v>-12.17351</v>
      </c>
      <c r="I19" s="32">
        <f t="shared" si="1"/>
        <v>-15.533065000000001</v>
      </c>
      <c r="J19" s="31">
        <v>-12.17351</v>
      </c>
      <c r="K19" s="31">
        <v>23.184027</v>
      </c>
      <c r="L19" s="31">
        <v>-11.531866000000001</v>
      </c>
      <c r="M19" s="31">
        <v>-4.098757</v>
      </c>
      <c r="N19" s="31">
        <v>14.702277</v>
      </c>
      <c r="O19" s="31">
        <v>16.835379</v>
      </c>
      <c r="P19" s="31">
        <v>-15.533065000000001</v>
      </c>
      <c r="Q19" s="31">
        <v>-11.384486000000001</v>
      </c>
      <c r="S19" s="33">
        <f t="shared" si="3"/>
        <v>-12.17351</v>
      </c>
      <c r="T19">
        <v>-12.17351</v>
      </c>
      <c r="U19">
        <f t="shared" si="4"/>
        <v>7</v>
      </c>
      <c r="V19">
        <f t="shared" si="2"/>
        <v>0.14285714285714285</v>
      </c>
      <c r="X19" s="16">
        <v>2</v>
      </c>
    </row>
    <row r="20" spans="1:24" x14ac:dyDescent="0.25">
      <c r="A20" s="9">
        <v>2</v>
      </c>
      <c r="B20" s="32">
        <f t="shared" si="1"/>
        <v>63.237938999999997</v>
      </c>
      <c r="C20" s="32">
        <f t="shared" si="1"/>
        <v>43.574697</v>
      </c>
      <c r="D20" s="32">
        <f t="shared" si="1"/>
        <v>37.445005999999999</v>
      </c>
      <c r="E20" s="32">
        <f t="shared" si="1"/>
        <v>-13.062635</v>
      </c>
      <c r="F20" s="32">
        <f t="shared" si="1"/>
        <v>-18.673147</v>
      </c>
      <c r="G20" s="32">
        <f t="shared" si="1"/>
        <v>-25.448142000000001</v>
      </c>
      <c r="H20" s="32">
        <f t="shared" si="1"/>
        <v>-43.431477000000001</v>
      </c>
      <c r="I20" s="32">
        <f t="shared" si="1"/>
        <v>-43.642238999999996</v>
      </c>
      <c r="J20" s="31">
        <v>43.574697</v>
      </c>
      <c r="K20" s="31">
        <v>37.445005999999999</v>
      </c>
      <c r="L20" s="31">
        <v>-43.431477000000001</v>
      </c>
      <c r="M20" s="31">
        <v>-18.673147</v>
      </c>
      <c r="N20" s="31">
        <v>63.237938999999997</v>
      </c>
      <c r="O20" s="31">
        <v>-25.448142000000001</v>
      </c>
      <c r="P20" s="31">
        <v>-43.642238999999996</v>
      </c>
      <c r="Q20" s="31">
        <v>-13.062635</v>
      </c>
      <c r="S20" s="33">
        <f t="shared" si="3"/>
        <v>37.445005999999999</v>
      </c>
      <c r="T20">
        <v>37.445005999999999</v>
      </c>
      <c r="U20">
        <f t="shared" si="4"/>
        <v>3</v>
      </c>
      <c r="V20">
        <f t="shared" si="2"/>
        <v>0.33333333333333331</v>
      </c>
      <c r="X20" s="16">
        <v>5</v>
      </c>
    </row>
    <row r="21" spans="1:24" x14ac:dyDescent="0.25">
      <c r="A21" s="9">
        <v>2</v>
      </c>
      <c r="B21" s="32">
        <f t="shared" si="1"/>
        <v>96.261245000000002</v>
      </c>
      <c r="C21" s="32">
        <f t="shared" si="1"/>
        <v>50.908938999999997</v>
      </c>
      <c r="D21" s="32">
        <f t="shared" si="1"/>
        <v>47.384537000000002</v>
      </c>
      <c r="E21" s="32">
        <f t="shared" si="1"/>
        <v>32.650257000000003</v>
      </c>
      <c r="F21" s="32">
        <f t="shared" si="1"/>
        <v>-11.802246</v>
      </c>
      <c r="G21" s="32">
        <f t="shared" si="1"/>
        <v>-46.122349999999997</v>
      </c>
      <c r="H21" s="32">
        <f t="shared" si="1"/>
        <v>-61.13015</v>
      </c>
      <c r="I21" s="32">
        <f t="shared" si="1"/>
        <v>-108.150228</v>
      </c>
      <c r="J21" s="31">
        <v>96.261245000000002</v>
      </c>
      <c r="K21" s="31">
        <v>-46.122349999999997</v>
      </c>
      <c r="L21" s="31">
        <v>47.384537000000002</v>
      </c>
      <c r="M21" s="31">
        <v>-11.802246</v>
      </c>
      <c r="N21" s="31">
        <v>-108.150228</v>
      </c>
      <c r="O21" s="31">
        <v>50.908938999999997</v>
      </c>
      <c r="P21" s="31">
        <v>32.650257000000003</v>
      </c>
      <c r="Q21" s="31">
        <v>-61.13015</v>
      </c>
      <c r="S21" s="33">
        <f t="shared" si="3"/>
        <v>-46.122349999999997</v>
      </c>
      <c r="T21">
        <v>-46.122349999999997</v>
      </c>
      <c r="U21">
        <f t="shared" si="4"/>
        <v>6</v>
      </c>
      <c r="V21">
        <f t="shared" si="2"/>
        <v>0.16666666666666666</v>
      </c>
      <c r="X21" s="16">
        <v>1</v>
      </c>
    </row>
    <row r="22" spans="1:24" x14ac:dyDescent="0.25">
      <c r="A22" s="9">
        <v>5</v>
      </c>
      <c r="B22" s="32">
        <f t="shared" si="1"/>
        <v>9.4335000000000004</v>
      </c>
      <c r="C22" s="32">
        <f t="shared" si="1"/>
        <v>4.5420530000000001</v>
      </c>
      <c r="D22" s="32">
        <f t="shared" si="1"/>
        <v>2.6240809999999999</v>
      </c>
      <c r="E22" s="32">
        <f t="shared" si="1"/>
        <v>1.5920540000000001</v>
      </c>
      <c r="F22" s="32">
        <f t="shared" si="1"/>
        <v>-1.0365660000000001</v>
      </c>
      <c r="G22" s="32">
        <f t="shared" si="1"/>
        <v>-4.1370649999999998</v>
      </c>
      <c r="H22" s="32">
        <f t="shared" si="1"/>
        <v>-4.9666779999999999</v>
      </c>
      <c r="I22" s="32">
        <f t="shared" si="1"/>
        <v>-8.0513790000000007</v>
      </c>
      <c r="J22" s="31">
        <v>4.5420530000000001</v>
      </c>
      <c r="K22" s="31">
        <v>-4.9666779999999999</v>
      </c>
      <c r="L22" s="31">
        <v>-8.0513790000000007</v>
      </c>
      <c r="M22" s="31">
        <v>-4.1370649999999998</v>
      </c>
      <c r="N22" s="31">
        <v>-1.0365660000000001</v>
      </c>
      <c r="O22" s="31">
        <v>2.6240809999999999</v>
      </c>
      <c r="P22" s="31">
        <v>9.4335000000000004</v>
      </c>
      <c r="Q22" s="31">
        <v>1.5920540000000001</v>
      </c>
      <c r="S22" s="33">
        <f t="shared" si="3"/>
        <v>-1.0365660000000001</v>
      </c>
      <c r="T22">
        <v>-1.0365660000000001</v>
      </c>
      <c r="U22">
        <f t="shared" si="4"/>
        <v>5</v>
      </c>
      <c r="V22">
        <f t="shared" si="2"/>
        <v>0.2</v>
      </c>
      <c r="X22" s="16">
        <v>7</v>
      </c>
    </row>
    <row r="23" spans="1:24" x14ac:dyDescent="0.25">
      <c r="A23" s="9">
        <v>5</v>
      </c>
      <c r="B23" s="32">
        <f t="shared" si="1"/>
        <v>70.215390999999997</v>
      </c>
      <c r="C23" s="32">
        <f t="shared" si="1"/>
        <v>47.917912000000001</v>
      </c>
      <c r="D23" s="32">
        <f t="shared" si="1"/>
        <v>21.233574999999998</v>
      </c>
      <c r="E23" s="32">
        <f t="shared" si="1"/>
        <v>15.110232999999999</v>
      </c>
      <c r="F23" s="32">
        <f t="shared" si="1"/>
        <v>-9.4181810000000006</v>
      </c>
      <c r="G23" s="32">
        <f t="shared" si="1"/>
        <v>-40.581074000000001</v>
      </c>
      <c r="H23" s="32">
        <f t="shared" si="1"/>
        <v>-51.460884999999998</v>
      </c>
      <c r="I23" s="32">
        <f t="shared" si="1"/>
        <v>-53.016976</v>
      </c>
      <c r="J23" s="31">
        <v>-51.460884999999998</v>
      </c>
      <c r="K23" s="31">
        <v>-9.4181810000000006</v>
      </c>
      <c r="L23" s="31">
        <v>-53.016976</v>
      </c>
      <c r="M23" s="31">
        <v>-40.581074000000001</v>
      </c>
      <c r="N23" s="31">
        <v>70.215390999999997</v>
      </c>
      <c r="O23" s="31">
        <v>47.917912000000001</v>
      </c>
      <c r="P23" s="31">
        <v>21.233574999999998</v>
      </c>
      <c r="Q23" s="31">
        <v>15.110232999999999</v>
      </c>
      <c r="S23" s="33">
        <f t="shared" si="3"/>
        <v>70.215390999999997</v>
      </c>
      <c r="T23">
        <v>70.215390999999997</v>
      </c>
      <c r="U23">
        <f t="shared" si="4"/>
        <v>1</v>
      </c>
      <c r="V23">
        <f t="shared" si="2"/>
        <v>1</v>
      </c>
      <c r="X23" s="16">
        <v>5</v>
      </c>
    </row>
    <row r="24" spans="1:24" x14ac:dyDescent="0.25">
      <c r="A24" s="9">
        <v>2</v>
      </c>
      <c r="B24" s="32">
        <f t="shared" si="1"/>
        <v>13.812856</v>
      </c>
      <c r="C24" s="32">
        <f t="shared" si="1"/>
        <v>7.8023360000000004</v>
      </c>
      <c r="D24" s="32">
        <f t="shared" si="1"/>
        <v>6.4256219999999997</v>
      </c>
      <c r="E24" s="32">
        <f t="shared" si="1"/>
        <v>-0.234291</v>
      </c>
      <c r="F24" s="32">
        <f t="shared" si="1"/>
        <v>-0.51551599999999997</v>
      </c>
      <c r="G24" s="32">
        <f t="shared" si="1"/>
        <v>-2.8690150000000001</v>
      </c>
      <c r="H24" s="32">
        <f t="shared" si="1"/>
        <v>-7.7966350000000002</v>
      </c>
      <c r="I24" s="32">
        <f t="shared" si="1"/>
        <v>-16.625357000000001</v>
      </c>
      <c r="J24" s="31">
        <v>-7.7966350000000002</v>
      </c>
      <c r="K24" s="31">
        <v>13.812856</v>
      </c>
      <c r="L24" s="31">
        <v>-16.625357000000001</v>
      </c>
      <c r="M24" s="31">
        <v>-2.8690150000000001</v>
      </c>
      <c r="N24" s="31">
        <v>7.8023360000000004</v>
      </c>
      <c r="O24" s="31">
        <v>-0.234291</v>
      </c>
      <c r="P24" s="31">
        <v>6.4256219999999997</v>
      </c>
      <c r="Q24" s="31">
        <v>-0.51551599999999997</v>
      </c>
      <c r="S24" s="33">
        <f t="shared" si="3"/>
        <v>13.812856</v>
      </c>
      <c r="T24">
        <v>13.812856</v>
      </c>
      <c r="U24">
        <f t="shared" si="4"/>
        <v>1</v>
      </c>
      <c r="V24">
        <f t="shared" si="2"/>
        <v>1</v>
      </c>
      <c r="X24" s="16">
        <v>2</v>
      </c>
    </row>
    <row r="25" spans="1:24" x14ac:dyDescent="0.25">
      <c r="A25" s="9">
        <v>5</v>
      </c>
      <c r="B25" s="32">
        <f t="shared" si="1"/>
        <v>44.777608999999998</v>
      </c>
      <c r="C25" s="32">
        <f t="shared" si="1"/>
        <v>24.101393999999999</v>
      </c>
      <c r="D25" s="32">
        <f t="shared" si="1"/>
        <v>13.466834</v>
      </c>
      <c r="E25" s="32">
        <f t="shared" si="1"/>
        <v>-2.3525969999999998</v>
      </c>
      <c r="F25" s="32">
        <f t="shared" si="1"/>
        <v>-2.5799859999999999</v>
      </c>
      <c r="G25" s="32">
        <f t="shared" si="1"/>
        <v>-5.560899</v>
      </c>
      <c r="H25" s="32">
        <f t="shared" si="1"/>
        <v>-33.574297000000001</v>
      </c>
      <c r="I25" s="32">
        <f t="shared" si="1"/>
        <v>-38.278053999999997</v>
      </c>
      <c r="J25" s="31">
        <v>13.466834</v>
      </c>
      <c r="K25" s="31">
        <v>-2.5799859999999999</v>
      </c>
      <c r="L25" s="31">
        <v>-33.574297000000001</v>
      </c>
      <c r="M25" s="31">
        <v>-38.278053999999997</v>
      </c>
      <c r="N25" s="31">
        <v>44.777608999999998</v>
      </c>
      <c r="O25" s="31">
        <v>-2.3525969999999998</v>
      </c>
      <c r="P25" s="31">
        <v>-5.560899</v>
      </c>
      <c r="Q25" s="31">
        <v>24.101393999999999</v>
      </c>
      <c r="S25" s="33">
        <f t="shared" si="3"/>
        <v>44.777608999999998</v>
      </c>
      <c r="T25">
        <v>44.777608999999998</v>
      </c>
      <c r="U25">
        <f t="shared" si="4"/>
        <v>1</v>
      </c>
      <c r="V25">
        <f t="shared" si="2"/>
        <v>1</v>
      </c>
      <c r="X25" s="16">
        <v>5</v>
      </c>
    </row>
    <row r="26" spans="1:24" x14ac:dyDescent="0.25">
      <c r="A26" s="9">
        <v>6</v>
      </c>
      <c r="B26" s="32">
        <f t="shared" si="1"/>
        <v>319.68791399999998</v>
      </c>
      <c r="C26" s="32">
        <f t="shared" si="1"/>
        <v>129.04418699999999</v>
      </c>
      <c r="D26" s="32">
        <f t="shared" si="1"/>
        <v>39.909464999999997</v>
      </c>
      <c r="E26" s="32">
        <f t="shared" si="1"/>
        <v>25.895804999999999</v>
      </c>
      <c r="F26" s="32">
        <f t="shared" si="1"/>
        <v>-39.462384999999998</v>
      </c>
      <c r="G26" s="32">
        <f t="shared" si="1"/>
        <v>-49.009878999999998</v>
      </c>
      <c r="H26" s="32">
        <f t="shared" si="1"/>
        <v>-147.83005199999999</v>
      </c>
      <c r="I26" s="32">
        <f t="shared" si="1"/>
        <v>-278.235071</v>
      </c>
      <c r="J26" s="31">
        <v>-39.462384999999998</v>
      </c>
      <c r="K26" s="31">
        <v>-278.235071</v>
      </c>
      <c r="L26" s="31">
        <v>-147.83005199999999</v>
      </c>
      <c r="M26" s="31">
        <v>39.909464999999997</v>
      </c>
      <c r="N26" s="31">
        <v>129.04418699999999</v>
      </c>
      <c r="O26" s="31">
        <v>25.895804999999999</v>
      </c>
      <c r="P26" s="31">
        <v>319.68791399999998</v>
      </c>
      <c r="Q26" s="31">
        <v>-49.009878999999998</v>
      </c>
      <c r="S26" s="33">
        <f t="shared" si="3"/>
        <v>25.895804999999999</v>
      </c>
      <c r="T26">
        <v>25.895804999999999</v>
      </c>
      <c r="U26">
        <f t="shared" si="4"/>
        <v>4</v>
      </c>
      <c r="V26">
        <f t="shared" si="2"/>
        <v>0.25</v>
      </c>
      <c r="X26" s="16">
        <v>7</v>
      </c>
    </row>
    <row r="27" spans="1:24" x14ac:dyDescent="0.25">
      <c r="A27" s="9">
        <v>2</v>
      </c>
      <c r="B27" s="32">
        <f t="shared" si="1"/>
        <v>10.623934</v>
      </c>
      <c r="C27" s="32">
        <f t="shared" si="1"/>
        <v>7.6458060000000003</v>
      </c>
      <c r="D27" s="32">
        <f t="shared" si="1"/>
        <v>-1.2856609999999999</v>
      </c>
      <c r="E27" s="32">
        <f t="shared" si="1"/>
        <v>-2.186922</v>
      </c>
      <c r="F27" s="32">
        <f t="shared" si="1"/>
        <v>-2.2348659999999998</v>
      </c>
      <c r="G27" s="32">
        <f t="shared" si="1"/>
        <v>-2.693127</v>
      </c>
      <c r="H27" s="32">
        <f t="shared" si="1"/>
        <v>-4.4805770000000003</v>
      </c>
      <c r="I27" s="32">
        <f t="shared" si="1"/>
        <v>-5.3885880000000004</v>
      </c>
      <c r="J27" s="31">
        <v>-1.2856609999999999</v>
      </c>
      <c r="K27" s="31">
        <v>7.6458060000000003</v>
      </c>
      <c r="L27" s="31">
        <v>-2.693127</v>
      </c>
      <c r="M27" s="31">
        <v>-5.3885880000000004</v>
      </c>
      <c r="N27" s="31">
        <v>10.623934</v>
      </c>
      <c r="O27" s="31">
        <v>-2.186922</v>
      </c>
      <c r="P27" s="31">
        <v>-4.4805770000000003</v>
      </c>
      <c r="Q27" s="31">
        <v>-2.2348659999999998</v>
      </c>
      <c r="S27" s="33">
        <f t="shared" si="3"/>
        <v>7.6458060000000003</v>
      </c>
      <c r="T27">
        <v>7.6458060000000003</v>
      </c>
      <c r="U27">
        <f t="shared" si="4"/>
        <v>2</v>
      </c>
      <c r="V27">
        <f t="shared" si="2"/>
        <v>0.5</v>
      </c>
      <c r="X27" s="16">
        <v>5</v>
      </c>
    </row>
    <row r="28" spans="1:24" x14ac:dyDescent="0.25">
      <c r="A28" s="9">
        <v>2</v>
      </c>
      <c r="B28" s="32">
        <f t="shared" si="1"/>
        <v>220.65759499999999</v>
      </c>
      <c r="C28" s="32">
        <f t="shared" si="1"/>
        <v>13.726335000000001</v>
      </c>
      <c r="D28" s="32">
        <f t="shared" si="1"/>
        <v>-13.793340000000001</v>
      </c>
      <c r="E28" s="32">
        <f t="shared" si="1"/>
        <v>-15.998523</v>
      </c>
      <c r="F28" s="32">
        <f t="shared" si="1"/>
        <v>-20.35295</v>
      </c>
      <c r="G28" s="32">
        <f t="shared" si="1"/>
        <v>-33.066482999999998</v>
      </c>
      <c r="H28" s="32">
        <f t="shared" si="1"/>
        <v>-68.119203999999996</v>
      </c>
      <c r="I28" s="32">
        <f t="shared" si="1"/>
        <v>-83.053421</v>
      </c>
      <c r="J28" s="31">
        <v>-15.998523</v>
      </c>
      <c r="K28" s="31">
        <v>-13.793340000000001</v>
      </c>
      <c r="L28" s="31">
        <v>-83.053421</v>
      </c>
      <c r="M28" s="31">
        <v>-33.066482999999998</v>
      </c>
      <c r="N28" s="31">
        <v>220.65759499999999</v>
      </c>
      <c r="O28" s="31">
        <v>13.726335000000001</v>
      </c>
      <c r="P28" s="31">
        <v>-68.119203999999996</v>
      </c>
      <c r="Q28" s="31">
        <v>-20.35295</v>
      </c>
      <c r="S28" s="33">
        <f t="shared" si="3"/>
        <v>-13.793340000000001</v>
      </c>
      <c r="T28">
        <v>-13.793340000000001</v>
      </c>
      <c r="U28">
        <f t="shared" si="4"/>
        <v>3</v>
      </c>
      <c r="V28">
        <f t="shared" si="2"/>
        <v>0.33333333333333331</v>
      </c>
      <c r="X28" s="16">
        <v>5</v>
      </c>
    </row>
    <row r="29" spans="1:24" x14ac:dyDescent="0.25">
      <c r="A29" s="9">
        <v>7</v>
      </c>
      <c r="B29" s="32">
        <f t="shared" si="1"/>
        <v>51.657502000000001</v>
      </c>
      <c r="C29" s="32">
        <f t="shared" si="1"/>
        <v>46.141638999999998</v>
      </c>
      <c r="D29" s="32">
        <f t="shared" si="1"/>
        <v>35.067068999999996</v>
      </c>
      <c r="E29" s="32">
        <f t="shared" si="1"/>
        <v>9.0354480000000006</v>
      </c>
      <c r="F29" s="32">
        <f t="shared" si="1"/>
        <v>-0.84404900000000005</v>
      </c>
      <c r="G29" s="32">
        <f t="shared" si="1"/>
        <v>-31.435694999999999</v>
      </c>
      <c r="H29" s="32">
        <f t="shared" si="1"/>
        <v>-51.515385999999999</v>
      </c>
      <c r="I29" s="32">
        <f t="shared" si="1"/>
        <v>-58.106527</v>
      </c>
      <c r="J29" s="31">
        <v>35.067068999999996</v>
      </c>
      <c r="K29" s="31">
        <v>-0.84404900000000005</v>
      </c>
      <c r="L29" s="31">
        <v>-58.106527</v>
      </c>
      <c r="M29" s="31">
        <v>-51.515385999999999</v>
      </c>
      <c r="N29" s="31">
        <v>46.141638999999998</v>
      </c>
      <c r="O29" s="31">
        <v>-31.435694999999999</v>
      </c>
      <c r="P29" s="31">
        <v>51.657502000000001</v>
      </c>
      <c r="Q29" s="31">
        <v>9.0354480000000006</v>
      </c>
      <c r="S29" s="33">
        <f t="shared" si="3"/>
        <v>51.657502000000001</v>
      </c>
      <c r="T29">
        <v>51.657502000000001</v>
      </c>
      <c r="U29">
        <f t="shared" si="4"/>
        <v>1</v>
      </c>
      <c r="V29">
        <f t="shared" si="2"/>
        <v>1</v>
      </c>
      <c r="X29" s="16">
        <v>7</v>
      </c>
    </row>
    <row r="30" spans="1:24" x14ac:dyDescent="0.25">
      <c r="A30" s="9">
        <v>1</v>
      </c>
      <c r="B30" s="32">
        <f t="shared" si="1"/>
        <v>47.829801000000003</v>
      </c>
      <c r="C30" s="32">
        <f t="shared" si="1"/>
        <v>22.977868000000001</v>
      </c>
      <c r="D30" s="32">
        <f t="shared" si="1"/>
        <v>21.740431999999998</v>
      </c>
      <c r="E30" s="32">
        <f t="shared" si="1"/>
        <v>4.0968140000000002</v>
      </c>
      <c r="F30" s="32">
        <f t="shared" si="1"/>
        <v>-17.134055</v>
      </c>
      <c r="G30" s="32">
        <f t="shared" si="1"/>
        <v>-20.447596999999998</v>
      </c>
      <c r="H30" s="32">
        <f t="shared" si="1"/>
        <v>-21.749025</v>
      </c>
      <c r="I30" s="32">
        <f t="shared" si="1"/>
        <v>-37.314241000000003</v>
      </c>
      <c r="J30" s="31">
        <v>-37.314241000000003</v>
      </c>
      <c r="K30" s="31">
        <v>-20.447596999999998</v>
      </c>
      <c r="L30" s="31">
        <v>-17.134055</v>
      </c>
      <c r="M30" s="31">
        <v>4.0968140000000002</v>
      </c>
      <c r="N30" s="31">
        <v>47.829801000000003</v>
      </c>
      <c r="O30" s="31">
        <v>22.977868000000001</v>
      </c>
      <c r="P30" s="31">
        <v>21.740431999999998</v>
      </c>
      <c r="Q30" s="31">
        <v>-21.749025</v>
      </c>
      <c r="S30" s="33">
        <f t="shared" si="3"/>
        <v>-37.314241000000003</v>
      </c>
      <c r="T30">
        <v>-37.314241000000003</v>
      </c>
      <c r="U30">
        <f t="shared" si="4"/>
        <v>8</v>
      </c>
      <c r="V30">
        <f t="shared" si="2"/>
        <v>0.125</v>
      </c>
      <c r="X30" s="16">
        <v>5</v>
      </c>
    </row>
    <row r="31" spans="1:24" x14ac:dyDescent="0.25">
      <c r="A31" s="9">
        <v>8</v>
      </c>
      <c r="B31" s="32">
        <f t="shared" si="1"/>
        <v>32.941307999999999</v>
      </c>
      <c r="C31" s="32">
        <f t="shared" si="1"/>
        <v>15.223678</v>
      </c>
      <c r="D31" s="32">
        <f t="shared" si="1"/>
        <v>14.346731</v>
      </c>
      <c r="E31" s="32">
        <f t="shared" si="1"/>
        <v>-1.041928</v>
      </c>
      <c r="F31" s="32">
        <f t="shared" si="1"/>
        <v>-11.540115</v>
      </c>
      <c r="G31" s="32">
        <f t="shared" si="1"/>
        <v>-12.991638999999999</v>
      </c>
      <c r="H31" s="32">
        <f t="shared" si="1"/>
        <v>-15.300413000000001</v>
      </c>
      <c r="I31" s="32">
        <f t="shared" si="1"/>
        <v>-21.637619999999998</v>
      </c>
      <c r="J31" s="31">
        <v>32.941307999999999</v>
      </c>
      <c r="K31" s="31">
        <v>15.223678</v>
      </c>
      <c r="L31" s="31">
        <v>-12.991638999999999</v>
      </c>
      <c r="M31" s="31">
        <v>-21.637619999999998</v>
      </c>
      <c r="N31" s="31">
        <v>-15.300413000000001</v>
      </c>
      <c r="O31" s="31">
        <v>14.346731</v>
      </c>
      <c r="P31" s="31">
        <v>-1.041928</v>
      </c>
      <c r="Q31" s="31">
        <v>-11.540115</v>
      </c>
      <c r="S31" s="33">
        <f t="shared" si="3"/>
        <v>-11.540115</v>
      </c>
      <c r="T31">
        <v>-11.540115</v>
      </c>
      <c r="U31">
        <f t="shared" si="4"/>
        <v>5</v>
      </c>
      <c r="V31">
        <f t="shared" si="2"/>
        <v>0.2</v>
      </c>
      <c r="X31" s="16">
        <v>1</v>
      </c>
    </row>
    <row r="32" spans="1:24" x14ac:dyDescent="0.25">
      <c r="A32" s="9">
        <v>5</v>
      </c>
      <c r="B32" s="32">
        <f t="shared" si="1"/>
        <v>237.966216</v>
      </c>
      <c r="C32" s="32">
        <f t="shared" si="1"/>
        <v>19.331436</v>
      </c>
      <c r="D32" s="32">
        <f t="shared" si="1"/>
        <v>-14.104483999999999</v>
      </c>
      <c r="E32" s="32">
        <f t="shared" si="1"/>
        <v>-23.073929</v>
      </c>
      <c r="F32" s="32">
        <f t="shared" si="1"/>
        <v>-29.785820999999999</v>
      </c>
      <c r="G32" s="32">
        <f t="shared" si="1"/>
        <v>-52.345640000000003</v>
      </c>
      <c r="H32" s="32">
        <f t="shared" si="1"/>
        <v>-68.248923000000005</v>
      </c>
      <c r="I32" s="32">
        <f t="shared" si="1"/>
        <v>-69.738855999999998</v>
      </c>
      <c r="J32" s="31">
        <v>-68.248923000000005</v>
      </c>
      <c r="K32" s="31">
        <v>-23.073929</v>
      </c>
      <c r="L32" s="31">
        <v>-69.738855999999998</v>
      </c>
      <c r="M32" s="31">
        <v>-52.345640000000003</v>
      </c>
      <c r="N32" s="31">
        <v>237.966216</v>
      </c>
      <c r="O32" s="31">
        <v>-14.104483999999999</v>
      </c>
      <c r="P32" s="31">
        <v>19.331436</v>
      </c>
      <c r="Q32" s="31">
        <v>-29.785820999999999</v>
      </c>
      <c r="S32" s="33">
        <f t="shared" si="3"/>
        <v>237.966216</v>
      </c>
      <c r="T32">
        <v>237.966216</v>
      </c>
      <c r="U32">
        <f t="shared" si="4"/>
        <v>1</v>
      </c>
      <c r="V32">
        <f t="shared" si="2"/>
        <v>1</v>
      </c>
      <c r="X32" s="16">
        <v>5</v>
      </c>
    </row>
    <row r="33" spans="1:24" x14ac:dyDescent="0.25">
      <c r="A33" s="9">
        <v>7</v>
      </c>
      <c r="B33" s="32">
        <f t="shared" si="1"/>
        <v>38.224134999999997</v>
      </c>
      <c r="C33" s="32">
        <f t="shared" si="1"/>
        <v>14.460924</v>
      </c>
      <c r="D33" s="32">
        <f t="shared" si="1"/>
        <v>10.77402</v>
      </c>
      <c r="E33" s="32">
        <f t="shared" si="1"/>
        <v>9.9828139999999994</v>
      </c>
      <c r="F33" s="32">
        <f t="shared" si="1"/>
        <v>-3.2628539999999999</v>
      </c>
      <c r="G33" s="32">
        <f t="shared" si="1"/>
        <v>-18.264424000000002</v>
      </c>
      <c r="H33" s="32">
        <f t="shared" si="1"/>
        <v>-19.672633000000001</v>
      </c>
      <c r="I33" s="32">
        <f t="shared" si="1"/>
        <v>-32.241982999999998</v>
      </c>
      <c r="J33" s="31">
        <v>10.77402</v>
      </c>
      <c r="K33" s="31">
        <v>-3.2628539999999999</v>
      </c>
      <c r="L33" s="31">
        <v>-32.241982999999998</v>
      </c>
      <c r="M33" s="31">
        <v>-19.672633000000001</v>
      </c>
      <c r="N33" s="31">
        <v>14.460924</v>
      </c>
      <c r="O33" s="31">
        <v>38.224134999999997</v>
      </c>
      <c r="P33" s="31">
        <v>-18.264424000000002</v>
      </c>
      <c r="Q33" s="31">
        <v>9.9828139999999994</v>
      </c>
      <c r="S33" s="33">
        <f t="shared" si="3"/>
        <v>-18.264424000000002</v>
      </c>
      <c r="T33">
        <v>-18.264424000000002</v>
      </c>
      <c r="U33">
        <f t="shared" si="4"/>
        <v>6</v>
      </c>
      <c r="V33">
        <f t="shared" si="2"/>
        <v>0.16666666666666666</v>
      </c>
      <c r="X33" s="16">
        <v>6</v>
      </c>
    </row>
    <row r="34" spans="1:24" x14ac:dyDescent="0.25">
      <c r="A34" s="9">
        <v>2</v>
      </c>
      <c r="B34" s="32">
        <f t="shared" si="1"/>
        <v>123.435226</v>
      </c>
      <c r="C34" s="32">
        <f t="shared" si="1"/>
        <v>57.069974000000002</v>
      </c>
      <c r="D34" s="32">
        <f t="shared" si="1"/>
        <v>8.8488810000000004</v>
      </c>
      <c r="E34" s="32">
        <f t="shared" si="1"/>
        <v>-2.4955910000000001</v>
      </c>
      <c r="F34" s="32">
        <f t="shared" si="1"/>
        <v>-10.994894</v>
      </c>
      <c r="G34" s="32">
        <f t="shared" si="1"/>
        <v>-41.379083000000001</v>
      </c>
      <c r="H34" s="32">
        <f t="shared" si="1"/>
        <v>-51.946573000000001</v>
      </c>
      <c r="I34" s="32">
        <f t="shared" si="1"/>
        <v>-82.537936999999999</v>
      </c>
      <c r="J34" s="31">
        <v>-10.994894</v>
      </c>
      <c r="K34" s="31">
        <v>57.069974000000002</v>
      </c>
      <c r="L34" s="31">
        <v>-51.946573000000001</v>
      </c>
      <c r="M34" s="31">
        <v>-82.537936999999999</v>
      </c>
      <c r="N34" s="31">
        <v>123.435226</v>
      </c>
      <c r="O34" s="31">
        <v>8.8488810000000004</v>
      </c>
      <c r="P34" s="31">
        <v>-2.4955910000000001</v>
      </c>
      <c r="Q34" s="31">
        <v>-41.379083000000001</v>
      </c>
      <c r="S34" s="33">
        <f t="shared" si="3"/>
        <v>57.069974000000002</v>
      </c>
      <c r="T34">
        <v>57.069974000000002</v>
      </c>
      <c r="U34">
        <f t="shared" si="4"/>
        <v>2</v>
      </c>
      <c r="V34">
        <f t="shared" si="2"/>
        <v>0.5</v>
      </c>
      <c r="X34" s="16">
        <v>5</v>
      </c>
    </row>
    <row r="35" spans="1:24" x14ac:dyDescent="0.25">
      <c r="A35" s="9">
        <v>2</v>
      </c>
      <c r="B35" s="32">
        <f t="shared" si="1"/>
        <v>18.713683</v>
      </c>
      <c r="C35" s="32">
        <f t="shared" si="1"/>
        <v>13.230551</v>
      </c>
      <c r="D35" s="32">
        <f t="shared" si="1"/>
        <v>6.8558589999999997</v>
      </c>
      <c r="E35" s="32">
        <f t="shared" si="1"/>
        <v>-0.98714000000000002</v>
      </c>
      <c r="F35" s="32">
        <f t="shared" si="1"/>
        <v>-1.753871</v>
      </c>
      <c r="G35" s="32">
        <f t="shared" si="1"/>
        <v>-3.5168490000000001</v>
      </c>
      <c r="H35" s="32">
        <f t="shared" si="1"/>
        <v>-5.5306259999999998</v>
      </c>
      <c r="I35" s="32">
        <f t="shared" si="1"/>
        <v>-27.011606</v>
      </c>
      <c r="J35" s="31">
        <v>-3.5168490000000001</v>
      </c>
      <c r="K35" s="31">
        <v>13.230551</v>
      </c>
      <c r="L35" s="31">
        <v>-1.753871</v>
      </c>
      <c r="M35" s="31">
        <v>-5.5306259999999998</v>
      </c>
      <c r="N35" s="31">
        <v>-27.011606</v>
      </c>
      <c r="O35" s="31">
        <v>-0.98714000000000002</v>
      </c>
      <c r="P35" s="31">
        <v>18.713683</v>
      </c>
      <c r="Q35" s="31">
        <v>6.8558589999999997</v>
      </c>
      <c r="S35" s="33">
        <f t="shared" si="3"/>
        <v>13.230551</v>
      </c>
      <c r="T35">
        <v>13.230551</v>
      </c>
      <c r="U35">
        <f t="shared" si="4"/>
        <v>2</v>
      </c>
      <c r="V35">
        <f t="shared" si="2"/>
        <v>0.5</v>
      </c>
      <c r="X35" s="16">
        <v>7</v>
      </c>
    </row>
    <row r="36" spans="1:24" x14ac:dyDescent="0.25">
      <c r="A36" s="9">
        <v>1</v>
      </c>
      <c r="B36" s="32">
        <f t="shared" ref="B36:I67" si="5">LARGE($J36:$Q36,COLUMN()-1)</f>
        <v>283.44402000000002</v>
      </c>
      <c r="C36" s="32">
        <f t="shared" si="5"/>
        <v>26.670380000000002</v>
      </c>
      <c r="D36" s="32">
        <f t="shared" si="5"/>
        <v>-20.725249000000002</v>
      </c>
      <c r="E36" s="32">
        <f t="shared" si="5"/>
        <v>-33.872253999999998</v>
      </c>
      <c r="F36" s="32">
        <f t="shared" si="5"/>
        <v>-42.629556999999998</v>
      </c>
      <c r="G36" s="32">
        <f t="shared" si="5"/>
        <v>-54.393943</v>
      </c>
      <c r="H36" s="32">
        <f t="shared" si="5"/>
        <v>-59.867865000000002</v>
      </c>
      <c r="I36" s="32">
        <f t="shared" si="5"/>
        <v>-98.625546</v>
      </c>
      <c r="J36" s="31">
        <v>-98.625546</v>
      </c>
      <c r="K36" s="31">
        <v>-20.725249000000002</v>
      </c>
      <c r="L36" s="31">
        <v>-33.872253999999998</v>
      </c>
      <c r="M36" s="31">
        <v>-42.629556999999998</v>
      </c>
      <c r="N36" s="31">
        <v>26.670380000000002</v>
      </c>
      <c r="O36" s="31">
        <v>-59.867865000000002</v>
      </c>
      <c r="P36" s="31">
        <v>283.44402000000002</v>
      </c>
      <c r="Q36" s="31">
        <v>-54.393943</v>
      </c>
      <c r="S36" s="33">
        <f t="shared" si="3"/>
        <v>-98.625546</v>
      </c>
      <c r="T36">
        <v>-98.625546</v>
      </c>
      <c r="U36">
        <f t="shared" si="4"/>
        <v>8</v>
      </c>
      <c r="V36">
        <f t="shared" si="2"/>
        <v>0.125</v>
      </c>
      <c r="X36" s="16">
        <v>7</v>
      </c>
    </row>
    <row r="37" spans="1:24" x14ac:dyDescent="0.25">
      <c r="A37" s="9">
        <v>8</v>
      </c>
      <c r="B37" s="32">
        <f t="shared" si="5"/>
        <v>10.559812000000001</v>
      </c>
      <c r="C37" s="32">
        <f t="shared" si="5"/>
        <v>4.9988539999999997</v>
      </c>
      <c r="D37" s="32">
        <f t="shared" si="5"/>
        <v>4.4064259999999997</v>
      </c>
      <c r="E37" s="32">
        <f t="shared" si="5"/>
        <v>3.0420189999999998</v>
      </c>
      <c r="F37" s="32">
        <f t="shared" si="5"/>
        <v>0.449903</v>
      </c>
      <c r="G37" s="32">
        <f t="shared" si="5"/>
        <v>-5.6369389999999999</v>
      </c>
      <c r="H37" s="32">
        <f t="shared" si="5"/>
        <v>-8.0209740000000007</v>
      </c>
      <c r="I37" s="32">
        <f t="shared" si="5"/>
        <v>-9.7991010000000003</v>
      </c>
      <c r="J37" s="31">
        <v>3.0420189999999998</v>
      </c>
      <c r="K37" s="31">
        <v>10.559812000000001</v>
      </c>
      <c r="L37" s="31">
        <v>-8.0209740000000007</v>
      </c>
      <c r="M37" s="31">
        <v>-9.7991010000000003</v>
      </c>
      <c r="N37" s="31">
        <v>4.9988539999999997</v>
      </c>
      <c r="O37" s="31">
        <v>4.4064259999999997</v>
      </c>
      <c r="P37" s="31">
        <v>-5.6369389999999999</v>
      </c>
      <c r="Q37" s="31">
        <v>0.449903</v>
      </c>
      <c r="S37" s="33">
        <f t="shared" si="3"/>
        <v>0.449903</v>
      </c>
      <c r="T37">
        <v>0.449903</v>
      </c>
      <c r="U37">
        <f t="shared" si="4"/>
        <v>5</v>
      </c>
      <c r="V37">
        <f t="shared" si="2"/>
        <v>0.2</v>
      </c>
      <c r="X37" s="16">
        <v>2</v>
      </c>
    </row>
    <row r="38" spans="1:24" x14ac:dyDescent="0.25">
      <c r="A38" s="9">
        <v>5</v>
      </c>
      <c r="B38" s="32">
        <f t="shared" si="5"/>
        <v>65.969363000000001</v>
      </c>
      <c r="C38" s="32">
        <f t="shared" si="5"/>
        <v>50.979577999999997</v>
      </c>
      <c r="D38" s="32">
        <f t="shared" si="5"/>
        <v>40.392822000000002</v>
      </c>
      <c r="E38" s="32">
        <f t="shared" si="5"/>
        <v>26.238910000000001</v>
      </c>
      <c r="F38" s="32">
        <f t="shared" si="5"/>
        <v>10.711983999999999</v>
      </c>
      <c r="G38" s="32">
        <f t="shared" si="5"/>
        <v>-32.811045</v>
      </c>
      <c r="H38" s="32">
        <f t="shared" si="5"/>
        <v>-66.094224999999994</v>
      </c>
      <c r="I38" s="32">
        <f t="shared" si="5"/>
        <v>-95.387381000000005</v>
      </c>
      <c r="J38" s="31">
        <v>10.711983999999999</v>
      </c>
      <c r="K38" s="31">
        <v>26.238910000000001</v>
      </c>
      <c r="L38" s="31">
        <v>-95.387381000000005</v>
      </c>
      <c r="M38" s="31">
        <v>-66.094224999999994</v>
      </c>
      <c r="N38" s="31">
        <v>65.969363000000001</v>
      </c>
      <c r="O38" s="31">
        <v>40.392822000000002</v>
      </c>
      <c r="P38" s="31">
        <v>50.979577999999997</v>
      </c>
      <c r="Q38" s="31">
        <v>-32.811045</v>
      </c>
      <c r="S38" s="33">
        <f t="shared" si="3"/>
        <v>65.969363000000001</v>
      </c>
      <c r="T38">
        <v>65.969363000000001</v>
      </c>
      <c r="U38">
        <f t="shared" si="4"/>
        <v>1</v>
      </c>
      <c r="V38">
        <f t="shared" si="2"/>
        <v>1</v>
      </c>
      <c r="X38" s="16">
        <v>5</v>
      </c>
    </row>
    <row r="39" spans="1:24" x14ac:dyDescent="0.25">
      <c r="A39" s="9">
        <v>2</v>
      </c>
      <c r="B39" s="32">
        <f t="shared" si="5"/>
        <v>116.711406</v>
      </c>
      <c r="C39" s="32">
        <f t="shared" si="5"/>
        <v>18.160488000000001</v>
      </c>
      <c r="D39" s="32">
        <f t="shared" si="5"/>
        <v>0.39951100000000001</v>
      </c>
      <c r="E39" s="32">
        <f t="shared" si="5"/>
        <v>-4.9414150000000001</v>
      </c>
      <c r="F39" s="32">
        <f t="shared" si="5"/>
        <v>-14.983917</v>
      </c>
      <c r="G39" s="32">
        <f t="shared" si="5"/>
        <v>-26.638014999999999</v>
      </c>
      <c r="H39" s="32">
        <f t="shared" si="5"/>
        <v>-31.631813999999999</v>
      </c>
      <c r="I39" s="32">
        <f t="shared" si="5"/>
        <v>-57.076245999999998</v>
      </c>
      <c r="J39" s="31">
        <v>-31.631813999999999</v>
      </c>
      <c r="K39" s="31">
        <v>-4.9414150000000001</v>
      </c>
      <c r="L39" s="31">
        <v>0.39951100000000001</v>
      </c>
      <c r="M39" s="31">
        <v>-14.983917</v>
      </c>
      <c r="N39" s="31">
        <v>-57.076245999999998</v>
      </c>
      <c r="O39" s="31">
        <v>-26.638014999999999</v>
      </c>
      <c r="P39" s="31">
        <v>116.711406</v>
      </c>
      <c r="Q39" s="31">
        <v>18.160488000000001</v>
      </c>
      <c r="S39" s="33">
        <f t="shared" si="3"/>
        <v>-4.9414150000000001</v>
      </c>
      <c r="T39">
        <v>-4.9414150000000001</v>
      </c>
      <c r="U39">
        <f t="shared" si="4"/>
        <v>4</v>
      </c>
      <c r="V39">
        <f t="shared" si="2"/>
        <v>0.25</v>
      </c>
      <c r="X39" s="16">
        <v>7</v>
      </c>
    </row>
    <row r="40" spans="1:24" x14ac:dyDescent="0.25">
      <c r="A40" s="9">
        <v>6</v>
      </c>
      <c r="B40" s="32">
        <f t="shared" si="5"/>
        <v>50.316431000000001</v>
      </c>
      <c r="C40" s="32">
        <f t="shared" si="5"/>
        <v>28.906609</v>
      </c>
      <c r="D40" s="32">
        <f t="shared" si="5"/>
        <v>10.063634</v>
      </c>
      <c r="E40" s="32">
        <f t="shared" si="5"/>
        <v>7.867496</v>
      </c>
      <c r="F40" s="32">
        <f t="shared" si="5"/>
        <v>-6.236904</v>
      </c>
      <c r="G40" s="32">
        <f t="shared" si="5"/>
        <v>-13.597203</v>
      </c>
      <c r="H40" s="32">
        <f t="shared" si="5"/>
        <v>-31.618162000000002</v>
      </c>
      <c r="I40" s="32">
        <f t="shared" si="5"/>
        <v>-45.701897000000002</v>
      </c>
      <c r="J40" s="31">
        <v>10.063634</v>
      </c>
      <c r="K40" s="31">
        <v>28.906609</v>
      </c>
      <c r="L40" s="31">
        <v>-31.618162000000002</v>
      </c>
      <c r="M40" s="31">
        <v>-6.236904</v>
      </c>
      <c r="N40" s="31">
        <v>50.316431000000001</v>
      </c>
      <c r="O40" s="31">
        <v>-13.597203</v>
      </c>
      <c r="P40" s="31">
        <v>-45.701897000000002</v>
      </c>
      <c r="Q40" s="31">
        <v>7.867496</v>
      </c>
      <c r="S40" s="33">
        <f t="shared" si="3"/>
        <v>-13.597203</v>
      </c>
      <c r="T40">
        <v>-13.597203</v>
      </c>
      <c r="U40">
        <f t="shared" si="4"/>
        <v>6</v>
      </c>
      <c r="V40">
        <f t="shared" si="2"/>
        <v>0.16666666666666666</v>
      </c>
      <c r="X40" s="16">
        <v>5</v>
      </c>
    </row>
    <row r="41" spans="1:24" x14ac:dyDescent="0.25">
      <c r="A41" s="9">
        <v>6</v>
      </c>
      <c r="B41" s="32">
        <f t="shared" si="5"/>
        <v>137.993807</v>
      </c>
      <c r="C41" s="32">
        <f t="shared" si="5"/>
        <v>14.318300000000001</v>
      </c>
      <c r="D41" s="32">
        <f t="shared" si="5"/>
        <v>13.538074999999999</v>
      </c>
      <c r="E41" s="32">
        <f t="shared" si="5"/>
        <v>-17.875101000000001</v>
      </c>
      <c r="F41" s="32">
        <f t="shared" si="5"/>
        <v>-25.317564000000001</v>
      </c>
      <c r="G41" s="32">
        <f t="shared" si="5"/>
        <v>-35.334507000000002</v>
      </c>
      <c r="H41" s="32">
        <f t="shared" si="5"/>
        <v>-38.183844000000001</v>
      </c>
      <c r="I41" s="32">
        <f t="shared" si="5"/>
        <v>-49.139167999999998</v>
      </c>
      <c r="J41" s="31">
        <v>-35.334507000000002</v>
      </c>
      <c r="K41" s="31">
        <v>-25.317564000000001</v>
      </c>
      <c r="L41" s="31">
        <v>-38.183844000000001</v>
      </c>
      <c r="M41" s="31">
        <v>-49.139167999999998</v>
      </c>
      <c r="N41" s="31">
        <v>137.993807</v>
      </c>
      <c r="O41" s="31">
        <v>13.538074999999999</v>
      </c>
      <c r="P41" s="31">
        <v>14.318300000000001</v>
      </c>
      <c r="Q41" s="31">
        <v>-17.875101000000001</v>
      </c>
      <c r="S41" s="33">
        <f t="shared" si="3"/>
        <v>13.538074999999999</v>
      </c>
      <c r="T41">
        <v>13.538074999999999</v>
      </c>
      <c r="U41">
        <f t="shared" si="4"/>
        <v>3</v>
      </c>
      <c r="V41">
        <f t="shared" si="2"/>
        <v>0.33333333333333331</v>
      </c>
      <c r="X41" s="16">
        <v>5</v>
      </c>
    </row>
    <row r="42" spans="1:24" x14ac:dyDescent="0.25">
      <c r="A42" s="9">
        <v>5</v>
      </c>
      <c r="B42" s="32">
        <f t="shared" si="5"/>
        <v>25.300345</v>
      </c>
      <c r="C42" s="32">
        <f t="shared" si="5"/>
        <v>15.175846999999999</v>
      </c>
      <c r="D42" s="32">
        <f t="shared" si="5"/>
        <v>9.0725929999999995</v>
      </c>
      <c r="E42" s="32">
        <f t="shared" si="5"/>
        <v>4.4971709999999998</v>
      </c>
      <c r="F42" s="32">
        <f t="shared" si="5"/>
        <v>-5.2591799999999997</v>
      </c>
      <c r="G42" s="32">
        <f t="shared" si="5"/>
        <v>-11.476858999999999</v>
      </c>
      <c r="H42" s="32">
        <f t="shared" si="5"/>
        <v>-17.398683999999999</v>
      </c>
      <c r="I42" s="32">
        <f t="shared" si="5"/>
        <v>-19.911235000000001</v>
      </c>
      <c r="J42" s="31">
        <v>25.300345</v>
      </c>
      <c r="K42" s="31">
        <v>4.4971709999999998</v>
      </c>
      <c r="L42" s="31">
        <v>-5.2591799999999997</v>
      </c>
      <c r="M42" s="31">
        <v>-17.398683999999999</v>
      </c>
      <c r="N42" s="31">
        <v>-11.476858999999999</v>
      </c>
      <c r="O42" s="31">
        <v>15.175846999999999</v>
      </c>
      <c r="P42" s="31">
        <v>-19.911235000000001</v>
      </c>
      <c r="Q42" s="31">
        <v>9.0725929999999995</v>
      </c>
      <c r="S42" s="33">
        <f t="shared" si="3"/>
        <v>-11.476858999999999</v>
      </c>
      <c r="T42">
        <v>-11.476858999999999</v>
      </c>
      <c r="U42">
        <f t="shared" si="4"/>
        <v>6</v>
      </c>
      <c r="V42">
        <f t="shared" si="2"/>
        <v>0.16666666666666666</v>
      </c>
      <c r="X42" s="16">
        <v>1</v>
      </c>
    </row>
    <row r="43" spans="1:24" x14ac:dyDescent="0.25">
      <c r="A43" s="9">
        <v>2</v>
      </c>
      <c r="B43" s="32">
        <f t="shared" si="5"/>
        <v>80.721576999999996</v>
      </c>
      <c r="C43" s="32">
        <f t="shared" si="5"/>
        <v>44.382817000000003</v>
      </c>
      <c r="D43" s="32">
        <f t="shared" si="5"/>
        <v>7.8833580000000003</v>
      </c>
      <c r="E43" s="32">
        <f t="shared" si="5"/>
        <v>-0.99202800000000002</v>
      </c>
      <c r="F43" s="32">
        <f t="shared" si="5"/>
        <v>-12.299599000000001</v>
      </c>
      <c r="G43" s="32">
        <f t="shared" si="5"/>
        <v>-20.655498000000001</v>
      </c>
      <c r="H43" s="32">
        <f t="shared" si="5"/>
        <v>-39.598365000000001</v>
      </c>
      <c r="I43" s="32">
        <f t="shared" si="5"/>
        <v>-59.442252000000003</v>
      </c>
      <c r="J43" s="31">
        <v>-12.299599000000001</v>
      </c>
      <c r="K43" s="31">
        <v>44.382817000000003</v>
      </c>
      <c r="L43" s="31">
        <v>-59.442252000000003</v>
      </c>
      <c r="M43" s="31">
        <v>-39.598365000000001</v>
      </c>
      <c r="N43" s="31">
        <v>7.8833580000000003</v>
      </c>
      <c r="O43" s="31">
        <v>-0.99202800000000002</v>
      </c>
      <c r="P43" s="31">
        <v>80.721576999999996</v>
      </c>
      <c r="Q43" s="31">
        <v>-20.655498000000001</v>
      </c>
      <c r="S43" s="33">
        <f t="shared" si="3"/>
        <v>44.382817000000003</v>
      </c>
      <c r="T43">
        <v>44.382817000000003</v>
      </c>
      <c r="U43">
        <f t="shared" si="4"/>
        <v>2</v>
      </c>
      <c r="V43">
        <f t="shared" si="2"/>
        <v>0.5</v>
      </c>
      <c r="X43" s="16">
        <v>7</v>
      </c>
    </row>
    <row r="44" spans="1:24" x14ac:dyDescent="0.25">
      <c r="A44" s="9">
        <v>4</v>
      </c>
      <c r="B44" s="32">
        <f t="shared" si="5"/>
        <v>43.320649000000003</v>
      </c>
      <c r="C44" s="32">
        <f t="shared" si="5"/>
        <v>32.53593</v>
      </c>
      <c r="D44" s="32">
        <f t="shared" si="5"/>
        <v>9.170477</v>
      </c>
      <c r="E44" s="32">
        <f t="shared" si="5"/>
        <v>1.3995310000000001</v>
      </c>
      <c r="F44" s="32">
        <f t="shared" si="5"/>
        <v>-6.6027019999999998</v>
      </c>
      <c r="G44" s="32">
        <f t="shared" si="5"/>
        <v>-19.901107</v>
      </c>
      <c r="H44" s="32">
        <f t="shared" si="5"/>
        <v>-26.586963000000001</v>
      </c>
      <c r="I44" s="32">
        <f t="shared" si="5"/>
        <v>-33.335818000000003</v>
      </c>
      <c r="J44" s="31">
        <v>-33.335818000000003</v>
      </c>
      <c r="K44" s="31">
        <v>43.320649000000003</v>
      </c>
      <c r="L44" s="31">
        <v>-19.901107</v>
      </c>
      <c r="M44" s="31">
        <v>1.3995310000000001</v>
      </c>
      <c r="N44" s="31">
        <v>32.53593</v>
      </c>
      <c r="O44" s="31">
        <v>-6.6027019999999998</v>
      </c>
      <c r="P44" s="31">
        <v>-26.586963000000001</v>
      </c>
      <c r="Q44" s="31">
        <v>9.170477</v>
      </c>
      <c r="S44" s="33">
        <f t="shared" si="3"/>
        <v>1.3995310000000001</v>
      </c>
      <c r="T44">
        <v>1.3995310000000001</v>
      </c>
      <c r="U44">
        <f t="shared" si="4"/>
        <v>4</v>
      </c>
      <c r="V44">
        <f t="shared" si="2"/>
        <v>0.25</v>
      </c>
      <c r="X44" s="16">
        <v>2</v>
      </c>
    </row>
    <row r="45" spans="1:24" x14ac:dyDescent="0.25">
      <c r="A45" s="9">
        <v>2</v>
      </c>
      <c r="B45" s="32">
        <f t="shared" si="5"/>
        <v>20.326602000000001</v>
      </c>
      <c r="C45" s="32">
        <f t="shared" si="5"/>
        <v>8.3290179999999996</v>
      </c>
      <c r="D45" s="32">
        <f t="shared" si="5"/>
        <v>4.9834129999999996</v>
      </c>
      <c r="E45" s="32">
        <f t="shared" si="5"/>
        <v>-0.798319</v>
      </c>
      <c r="F45" s="32">
        <f t="shared" si="5"/>
        <v>-1.61416</v>
      </c>
      <c r="G45" s="32">
        <f t="shared" si="5"/>
        <v>-5.9482010000000001</v>
      </c>
      <c r="H45" s="32">
        <f t="shared" si="5"/>
        <v>-10.347265999999999</v>
      </c>
      <c r="I45" s="32">
        <f t="shared" si="5"/>
        <v>-14.931089</v>
      </c>
      <c r="J45" s="31">
        <v>4.9834129999999996</v>
      </c>
      <c r="K45" s="31">
        <v>-5.9482010000000001</v>
      </c>
      <c r="L45" s="31">
        <v>-14.931089</v>
      </c>
      <c r="M45" s="31">
        <v>-10.347265999999999</v>
      </c>
      <c r="N45" s="31">
        <v>8.3290179999999996</v>
      </c>
      <c r="O45" s="31">
        <v>20.326602000000001</v>
      </c>
      <c r="P45" s="31">
        <v>-1.61416</v>
      </c>
      <c r="Q45" s="31">
        <v>-0.798319</v>
      </c>
      <c r="S45" s="33">
        <f t="shared" si="3"/>
        <v>-5.9482010000000001</v>
      </c>
      <c r="T45">
        <v>-5.9482010000000001</v>
      </c>
      <c r="U45">
        <f t="shared" si="4"/>
        <v>6</v>
      </c>
      <c r="V45">
        <f t="shared" si="2"/>
        <v>0.16666666666666666</v>
      </c>
      <c r="X45" s="16">
        <v>6</v>
      </c>
    </row>
    <row r="46" spans="1:24" x14ac:dyDescent="0.25">
      <c r="A46" s="9">
        <v>1</v>
      </c>
      <c r="B46" s="32">
        <f t="shared" si="5"/>
        <v>34.963155</v>
      </c>
      <c r="C46" s="32">
        <f t="shared" si="5"/>
        <v>15.653962999999999</v>
      </c>
      <c r="D46" s="32">
        <f t="shared" si="5"/>
        <v>9.291919</v>
      </c>
      <c r="E46" s="32">
        <f t="shared" si="5"/>
        <v>2.1467839999999998</v>
      </c>
      <c r="F46" s="32">
        <f t="shared" si="5"/>
        <v>-11.388673000000001</v>
      </c>
      <c r="G46" s="32">
        <f t="shared" si="5"/>
        <v>-11.874612000000001</v>
      </c>
      <c r="H46" s="32">
        <f t="shared" si="5"/>
        <v>-14.581263999999999</v>
      </c>
      <c r="I46" s="32">
        <f t="shared" si="5"/>
        <v>-24.211269999999999</v>
      </c>
      <c r="J46" s="31">
        <v>2.1467839999999998</v>
      </c>
      <c r="K46" s="31">
        <v>34.963155</v>
      </c>
      <c r="L46" s="31">
        <v>-24.211269999999999</v>
      </c>
      <c r="M46" s="31">
        <v>-11.388673000000001</v>
      </c>
      <c r="N46" s="31">
        <v>-14.581263999999999</v>
      </c>
      <c r="O46" s="31">
        <v>15.653962999999999</v>
      </c>
      <c r="P46" s="31">
        <v>-11.874612000000001</v>
      </c>
      <c r="Q46" s="31">
        <v>9.291919</v>
      </c>
      <c r="S46" s="33">
        <f t="shared" si="3"/>
        <v>2.1467839999999998</v>
      </c>
      <c r="T46">
        <v>2.1467839999999998</v>
      </c>
      <c r="U46">
        <f t="shared" si="4"/>
        <v>4</v>
      </c>
      <c r="V46">
        <f t="shared" si="2"/>
        <v>0.25</v>
      </c>
      <c r="X46" s="16">
        <v>2</v>
      </c>
    </row>
    <row r="47" spans="1:24" x14ac:dyDescent="0.25">
      <c r="A47" s="9">
        <v>1</v>
      </c>
      <c r="B47" s="32">
        <f t="shared" si="5"/>
        <v>37.420926999999999</v>
      </c>
      <c r="C47" s="32">
        <f t="shared" si="5"/>
        <v>15.042899</v>
      </c>
      <c r="D47" s="32">
        <f t="shared" si="5"/>
        <v>6.1680169999999999</v>
      </c>
      <c r="E47" s="32">
        <f t="shared" si="5"/>
        <v>1.1147549999999999</v>
      </c>
      <c r="F47" s="32">
        <f t="shared" si="5"/>
        <v>-5.6186109999999996</v>
      </c>
      <c r="G47" s="32">
        <f t="shared" si="5"/>
        <v>-9.7983440000000002</v>
      </c>
      <c r="H47" s="32">
        <f t="shared" si="5"/>
        <v>-21.857040000000001</v>
      </c>
      <c r="I47" s="32">
        <f t="shared" si="5"/>
        <v>-22.472598999999999</v>
      </c>
      <c r="J47" s="31">
        <v>-9.7983440000000002</v>
      </c>
      <c r="K47" s="31">
        <v>6.1680169999999999</v>
      </c>
      <c r="L47" s="31">
        <v>-22.472598999999999</v>
      </c>
      <c r="M47" s="31">
        <v>-21.857040000000001</v>
      </c>
      <c r="N47" s="31">
        <v>37.420926999999999</v>
      </c>
      <c r="O47" s="31">
        <v>1.1147549999999999</v>
      </c>
      <c r="P47" s="31">
        <v>15.042899</v>
      </c>
      <c r="Q47" s="31">
        <v>-5.6186109999999996</v>
      </c>
      <c r="S47" s="33">
        <f t="shared" si="3"/>
        <v>-9.7983440000000002</v>
      </c>
      <c r="T47">
        <v>-9.7983440000000002</v>
      </c>
      <c r="U47">
        <f t="shared" si="4"/>
        <v>6</v>
      </c>
      <c r="V47">
        <f t="shared" si="2"/>
        <v>0.16666666666666666</v>
      </c>
      <c r="X47" s="16">
        <v>5</v>
      </c>
    </row>
    <row r="48" spans="1:24" x14ac:dyDescent="0.25">
      <c r="A48" s="9">
        <v>2</v>
      </c>
      <c r="B48" s="32">
        <f t="shared" si="5"/>
        <v>51.704985999999998</v>
      </c>
      <c r="C48" s="32">
        <f t="shared" si="5"/>
        <v>36.273327000000002</v>
      </c>
      <c r="D48" s="32">
        <f t="shared" si="5"/>
        <v>3.8296960000000002</v>
      </c>
      <c r="E48" s="32">
        <f t="shared" si="5"/>
        <v>-3.8793259999999998</v>
      </c>
      <c r="F48" s="32">
        <f t="shared" si="5"/>
        <v>-7.220345</v>
      </c>
      <c r="G48" s="32">
        <f t="shared" si="5"/>
        <v>-22.234504000000001</v>
      </c>
      <c r="H48" s="32">
        <f t="shared" si="5"/>
        <v>-26.041979999999999</v>
      </c>
      <c r="I48" s="32">
        <f t="shared" si="5"/>
        <v>-32.431852999999997</v>
      </c>
      <c r="J48" s="31">
        <v>-32.431852999999997</v>
      </c>
      <c r="K48" s="31">
        <v>3.8296960000000002</v>
      </c>
      <c r="L48" s="31">
        <v>-26.041979999999999</v>
      </c>
      <c r="M48" s="31">
        <v>-7.220345</v>
      </c>
      <c r="N48" s="31">
        <v>36.273327000000002</v>
      </c>
      <c r="O48" s="31">
        <v>-3.8793259999999998</v>
      </c>
      <c r="P48" s="31">
        <v>51.704985999999998</v>
      </c>
      <c r="Q48" s="31">
        <v>-22.234504000000001</v>
      </c>
      <c r="S48" s="33">
        <f t="shared" si="3"/>
        <v>3.8296960000000002</v>
      </c>
      <c r="T48">
        <v>3.8296960000000002</v>
      </c>
      <c r="U48">
        <f t="shared" si="4"/>
        <v>3</v>
      </c>
      <c r="V48">
        <f t="shared" si="2"/>
        <v>0.33333333333333331</v>
      </c>
      <c r="X48" s="16">
        <v>7</v>
      </c>
    </row>
    <row r="49" spans="1:24" x14ac:dyDescent="0.25">
      <c r="A49" s="9">
        <v>8</v>
      </c>
      <c r="B49" s="32">
        <f t="shared" si="5"/>
        <v>43.040889999999997</v>
      </c>
      <c r="C49" s="32">
        <f t="shared" si="5"/>
        <v>14.800243999999999</v>
      </c>
      <c r="D49" s="32">
        <f t="shared" si="5"/>
        <v>6.6840849999999996</v>
      </c>
      <c r="E49" s="32">
        <f t="shared" si="5"/>
        <v>-0.23035</v>
      </c>
      <c r="F49" s="32">
        <f t="shared" si="5"/>
        <v>-5.4447099999999997</v>
      </c>
      <c r="G49" s="32">
        <f t="shared" si="5"/>
        <v>-10.116336</v>
      </c>
      <c r="H49" s="32">
        <f t="shared" si="5"/>
        <v>-20.739488000000001</v>
      </c>
      <c r="I49" s="32">
        <f t="shared" si="5"/>
        <v>-27.994337999999999</v>
      </c>
      <c r="J49" s="31">
        <v>-27.994337999999999</v>
      </c>
      <c r="K49" s="31">
        <v>14.800243999999999</v>
      </c>
      <c r="L49" s="31">
        <v>-20.739488000000001</v>
      </c>
      <c r="M49" s="31">
        <v>-5.4447099999999997</v>
      </c>
      <c r="N49" s="31">
        <v>43.040889999999997</v>
      </c>
      <c r="O49" s="31">
        <v>-0.23035</v>
      </c>
      <c r="P49" s="31">
        <v>6.6840849999999996</v>
      </c>
      <c r="Q49" s="31">
        <v>-10.116336</v>
      </c>
      <c r="S49" s="33">
        <f t="shared" si="3"/>
        <v>-10.116336</v>
      </c>
      <c r="T49">
        <v>-10.116336</v>
      </c>
      <c r="U49">
        <f t="shared" si="4"/>
        <v>6</v>
      </c>
      <c r="V49">
        <f t="shared" si="2"/>
        <v>0.16666666666666666</v>
      </c>
      <c r="X49" s="16">
        <v>5</v>
      </c>
    </row>
    <row r="50" spans="1:24" x14ac:dyDescent="0.25">
      <c r="A50" s="9">
        <v>5</v>
      </c>
      <c r="B50" s="32">
        <f t="shared" si="5"/>
        <v>43.855404999999998</v>
      </c>
      <c r="C50" s="32">
        <f t="shared" si="5"/>
        <v>7.1729520000000004</v>
      </c>
      <c r="D50" s="32">
        <f t="shared" si="5"/>
        <v>2.7658610000000001</v>
      </c>
      <c r="E50" s="32">
        <f t="shared" si="5"/>
        <v>0.58123000000000002</v>
      </c>
      <c r="F50" s="32">
        <f t="shared" si="5"/>
        <v>-4.7717790000000004</v>
      </c>
      <c r="G50" s="32">
        <f t="shared" si="5"/>
        <v>-12.940156</v>
      </c>
      <c r="H50" s="32">
        <f t="shared" si="5"/>
        <v>-16.706330999999999</v>
      </c>
      <c r="I50" s="32">
        <f t="shared" si="5"/>
        <v>-19.957184999999999</v>
      </c>
      <c r="J50" s="31">
        <v>-19.957184999999999</v>
      </c>
      <c r="K50" s="31">
        <v>-16.706330999999999</v>
      </c>
      <c r="L50" s="31">
        <v>0.58123000000000002</v>
      </c>
      <c r="M50" s="31">
        <v>-12.940156</v>
      </c>
      <c r="N50" s="31">
        <v>43.855404999999998</v>
      </c>
      <c r="O50" s="31">
        <v>-4.7717790000000004</v>
      </c>
      <c r="P50" s="31">
        <v>7.1729520000000004</v>
      </c>
      <c r="Q50" s="31">
        <v>2.7658610000000001</v>
      </c>
      <c r="S50" s="33">
        <f t="shared" si="3"/>
        <v>43.855404999999998</v>
      </c>
      <c r="T50">
        <v>43.855404999999998</v>
      </c>
      <c r="U50">
        <f t="shared" si="4"/>
        <v>1</v>
      </c>
      <c r="V50">
        <f t="shared" si="2"/>
        <v>1</v>
      </c>
      <c r="X50" s="16">
        <v>5</v>
      </c>
    </row>
    <row r="51" spans="1:24" x14ac:dyDescent="0.25">
      <c r="A51" s="9">
        <v>7</v>
      </c>
      <c r="B51" s="32">
        <f t="shared" si="5"/>
        <v>26.086635000000001</v>
      </c>
      <c r="C51" s="32">
        <f t="shared" si="5"/>
        <v>20.684436999999999</v>
      </c>
      <c r="D51" s="32">
        <f t="shared" si="5"/>
        <v>11.318236000000001</v>
      </c>
      <c r="E51" s="32">
        <f t="shared" si="5"/>
        <v>4.9970000000000001E-2</v>
      </c>
      <c r="F51" s="32">
        <f t="shared" si="5"/>
        <v>-2.0333489999999999</v>
      </c>
      <c r="G51" s="32">
        <f t="shared" si="5"/>
        <v>-16.297805</v>
      </c>
      <c r="H51" s="32">
        <f t="shared" si="5"/>
        <v>-16.463583</v>
      </c>
      <c r="I51" s="32">
        <f t="shared" si="5"/>
        <v>-23.344543000000002</v>
      </c>
      <c r="J51" s="31">
        <v>20.684436999999999</v>
      </c>
      <c r="K51" s="31">
        <v>-23.344543000000002</v>
      </c>
      <c r="L51" s="31">
        <v>-16.297805</v>
      </c>
      <c r="M51" s="31">
        <v>26.086635000000001</v>
      </c>
      <c r="N51" s="31">
        <v>-16.463583</v>
      </c>
      <c r="O51" s="31">
        <v>-2.0333489999999999</v>
      </c>
      <c r="P51" s="31">
        <v>4.9970000000000001E-2</v>
      </c>
      <c r="Q51" s="31">
        <v>11.318236000000001</v>
      </c>
      <c r="S51" s="33">
        <f t="shared" si="3"/>
        <v>4.9970000000000001E-2</v>
      </c>
      <c r="T51">
        <v>4.9970000000000001E-2</v>
      </c>
      <c r="U51">
        <f t="shared" si="4"/>
        <v>4</v>
      </c>
      <c r="V51">
        <f t="shared" si="2"/>
        <v>0.25</v>
      </c>
      <c r="X51" s="16">
        <v>4</v>
      </c>
    </row>
    <row r="52" spans="1:24" x14ac:dyDescent="0.25">
      <c r="A52" s="9">
        <v>2</v>
      </c>
      <c r="B52" s="32">
        <f t="shared" si="5"/>
        <v>133.82998900000001</v>
      </c>
      <c r="C52" s="32">
        <f t="shared" si="5"/>
        <v>97.917717999999994</v>
      </c>
      <c r="D52" s="32">
        <f t="shared" si="5"/>
        <v>67.147396999999998</v>
      </c>
      <c r="E52" s="32">
        <f t="shared" si="5"/>
        <v>38.152343999999999</v>
      </c>
      <c r="F52" s="32">
        <f t="shared" si="5"/>
        <v>-37.734186000000001</v>
      </c>
      <c r="G52" s="32">
        <f t="shared" si="5"/>
        <v>-40.760905999999999</v>
      </c>
      <c r="H52" s="32">
        <f t="shared" si="5"/>
        <v>-90.843378999999999</v>
      </c>
      <c r="I52" s="32">
        <f t="shared" si="5"/>
        <v>-167.70898</v>
      </c>
      <c r="J52" s="31">
        <v>-167.70898</v>
      </c>
      <c r="K52" s="31">
        <v>97.917717999999994</v>
      </c>
      <c r="L52" s="31">
        <v>-37.734186000000001</v>
      </c>
      <c r="M52" s="31">
        <v>38.152343999999999</v>
      </c>
      <c r="N52" s="31">
        <v>-40.760905999999999</v>
      </c>
      <c r="O52" s="31">
        <v>67.147396999999998</v>
      </c>
      <c r="P52" s="31">
        <v>133.82998900000001</v>
      </c>
      <c r="Q52" s="31">
        <v>-90.843378999999999</v>
      </c>
      <c r="S52" s="33">
        <f t="shared" si="3"/>
        <v>97.917717999999994</v>
      </c>
      <c r="T52">
        <v>97.917717999999994</v>
      </c>
      <c r="U52">
        <f t="shared" si="4"/>
        <v>2</v>
      </c>
      <c r="V52">
        <f t="shared" si="2"/>
        <v>0.5</v>
      </c>
      <c r="X52" s="16">
        <v>7</v>
      </c>
    </row>
    <row r="53" spans="1:24" x14ac:dyDescent="0.25">
      <c r="A53" s="9">
        <v>1</v>
      </c>
      <c r="B53" s="32">
        <f t="shared" si="5"/>
        <v>89.592760999999996</v>
      </c>
      <c r="C53" s="32">
        <f t="shared" si="5"/>
        <v>88.161906999999999</v>
      </c>
      <c r="D53" s="32">
        <f t="shared" si="5"/>
        <v>10.041433</v>
      </c>
      <c r="E53" s="32">
        <f t="shared" si="5"/>
        <v>-9.7168460000000003</v>
      </c>
      <c r="F53" s="32">
        <f t="shared" si="5"/>
        <v>-17.462198000000001</v>
      </c>
      <c r="G53" s="32">
        <f t="shared" si="5"/>
        <v>-25.869935000000002</v>
      </c>
      <c r="H53" s="32">
        <f t="shared" si="5"/>
        <v>-45.925890000000003</v>
      </c>
      <c r="I53" s="32">
        <f t="shared" si="5"/>
        <v>-88.821245000000005</v>
      </c>
      <c r="J53" s="31">
        <v>-88.821245000000005</v>
      </c>
      <c r="K53" s="31">
        <v>89.592760999999996</v>
      </c>
      <c r="L53" s="31">
        <v>-25.869935000000002</v>
      </c>
      <c r="M53" s="31">
        <v>-9.7168460000000003</v>
      </c>
      <c r="N53" s="31">
        <v>10.041433</v>
      </c>
      <c r="O53" s="31">
        <v>88.161906999999999</v>
      </c>
      <c r="P53" s="31">
        <v>-17.462198000000001</v>
      </c>
      <c r="Q53" s="31">
        <v>-45.925890000000003</v>
      </c>
      <c r="S53" s="33">
        <f t="shared" si="3"/>
        <v>-88.821245000000005</v>
      </c>
      <c r="T53">
        <v>-88.821245000000005</v>
      </c>
      <c r="U53">
        <f t="shared" si="4"/>
        <v>8</v>
      </c>
      <c r="V53">
        <f t="shared" si="2"/>
        <v>0.125</v>
      </c>
      <c r="X53" s="16">
        <v>2</v>
      </c>
    </row>
    <row r="54" spans="1:24" x14ac:dyDescent="0.25">
      <c r="A54" s="9">
        <v>5</v>
      </c>
      <c r="B54" s="32">
        <f t="shared" si="5"/>
        <v>55.736663999999998</v>
      </c>
      <c r="C54" s="32">
        <f t="shared" si="5"/>
        <v>4.6934110000000002</v>
      </c>
      <c r="D54" s="32">
        <f t="shared" si="5"/>
        <v>4.2565160000000004</v>
      </c>
      <c r="E54" s="32">
        <f t="shared" si="5"/>
        <v>2.7339020000000001</v>
      </c>
      <c r="F54" s="32">
        <f t="shared" si="5"/>
        <v>0.72943100000000005</v>
      </c>
      <c r="G54" s="32">
        <f t="shared" si="5"/>
        <v>0.32482899999999998</v>
      </c>
      <c r="H54" s="32">
        <f t="shared" si="5"/>
        <v>-24.016338000000001</v>
      </c>
      <c r="I54" s="32">
        <f t="shared" si="5"/>
        <v>-44.458418000000002</v>
      </c>
      <c r="J54" s="31">
        <v>2.7339020000000001</v>
      </c>
      <c r="K54" s="31">
        <v>55.736663999999998</v>
      </c>
      <c r="L54" s="31">
        <v>0.32482899999999998</v>
      </c>
      <c r="M54" s="31">
        <v>-44.458418000000002</v>
      </c>
      <c r="N54" s="31">
        <v>4.6934110000000002</v>
      </c>
      <c r="O54" s="31">
        <v>4.2565160000000004</v>
      </c>
      <c r="P54" s="31">
        <v>0.72943100000000005</v>
      </c>
      <c r="Q54" s="31">
        <v>-24.016338000000001</v>
      </c>
      <c r="S54" s="33">
        <f t="shared" si="3"/>
        <v>4.6934110000000002</v>
      </c>
      <c r="T54">
        <v>4.6934110000000002</v>
      </c>
      <c r="U54">
        <f t="shared" si="4"/>
        <v>2</v>
      </c>
      <c r="V54">
        <f t="shared" si="2"/>
        <v>0.5</v>
      </c>
      <c r="X54" s="16">
        <v>2</v>
      </c>
    </row>
    <row r="55" spans="1:24" x14ac:dyDescent="0.25">
      <c r="A55" s="9">
        <v>1</v>
      </c>
      <c r="B55" s="32">
        <f t="shared" si="5"/>
        <v>70.833343999999997</v>
      </c>
      <c r="C55" s="32">
        <f t="shared" si="5"/>
        <v>49.994940999999997</v>
      </c>
      <c r="D55" s="32">
        <f t="shared" si="5"/>
        <v>33.128507999999997</v>
      </c>
      <c r="E55" s="32">
        <f t="shared" si="5"/>
        <v>-1.1883520000000001</v>
      </c>
      <c r="F55" s="32">
        <f t="shared" si="5"/>
        <v>-19.369156</v>
      </c>
      <c r="G55" s="32">
        <f t="shared" si="5"/>
        <v>-21.999541000000001</v>
      </c>
      <c r="H55" s="32">
        <f t="shared" si="5"/>
        <v>-45.062891</v>
      </c>
      <c r="I55" s="32">
        <f t="shared" si="5"/>
        <v>-66.336855999999997</v>
      </c>
      <c r="J55" s="31">
        <v>-19.369156</v>
      </c>
      <c r="K55" s="31">
        <v>-21.999541000000001</v>
      </c>
      <c r="L55" s="31">
        <v>-45.062891</v>
      </c>
      <c r="M55" s="31">
        <v>-1.1883520000000001</v>
      </c>
      <c r="N55" s="31">
        <v>70.833343999999997</v>
      </c>
      <c r="O55" s="31">
        <v>49.994940999999997</v>
      </c>
      <c r="P55" s="31">
        <v>33.128507999999997</v>
      </c>
      <c r="Q55" s="31">
        <v>-66.336855999999997</v>
      </c>
      <c r="S55" s="33">
        <f t="shared" si="3"/>
        <v>-19.369156</v>
      </c>
      <c r="T55">
        <v>-19.369156</v>
      </c>
      <c r="U55">
        <f t="shared" si="4"/>
        <v>5</v>
      </c>
      <c r="V55">
        <f t="shared" si="2"/>
        <v>0.2</v>
      </c>
      <c r="X55" s="16">
        <v>5</v>
      </c>
    </row>
    <row r="56" spans="1:24" x14ac:dyDescent="0.25">
      <c r="A56" s="9">
        <v>7</v>
      </c>
      <c r="B56" s="32">
        <f t="shared" si="5"/>
        <v>101.1292</v>
      </c>
      <c r="C56" s="32">
        <f t="shared" si="5"/>
        <v>38.998762999999997</v>
      </c>
      <c r="D56" s="32">
        <f t="shared" si="5"/>
        <v>19.07244</v>
      </c>
      <c r="E56" s="32">
        <f t="shared" si="5"/>
        <v>-3.4192E-2</v>
      </c>
      <c r="F56" s="32">
        <f t="shared" si="5"/>
        <v>-19.609548</v>
      </c>
      <c r="G56" s="32">
        <f t="shared" si="5"/>
        <v>-32.885973999999997</v>
      </c>
      <c r="H56" s="32">
        <f t="shared" si="5"/>
        <v>-50.417782000000003</v>
      </c>
      <c r="I56" s="32">
        <f t="shared" si="5"/>
        <v>-56.252912999999999</v>
      </c>
      <c r="J56" s="31">
        <v>-50.417782000000003</v>
      </c>
      <c r="K56" s="31">
        <v>38.998762999999997</v>
      </c>
      <c r="L56" s="31">
        <v>-56.252912999999999</v>
      </c>
      <c r="M56" s="31">
        <v>-32.885973999999997</v>
      </c>
      <c r="N56" s="31">
        <v>101.1292</v>
      </c>
      <c r="O56" s="31">
        <v>19.07244</v>
      </c>
      <c r="P56" s="31">
        <v>-3.4192E-2</v>
      </c>
      <c r="Q56" s="31">
        <v>-19.609548</v>
      </c>
      <c r="S56" s="33">
        <f t="shared" si="3"/>
        <v>-3.4192E-2</v>
      </c>
      <c r="T56">
        <v>-3.4192E-2</v>
      </c>
      <c r="U56">
        <f t="shared" si="4"/>
        <v>4</v>
      </c>
      <c r="V56">
        <f t="shared" si="2"/>
        <v>0.25</v>
      </c>
      <c r="X56" s="16">
        <v>5</v>
      </c>
    </row>
    <row r="57" spans="1:24" x14ac:dyDescent="0.25">
      <c r="A57" s="9">
        <v>5</v>
      </c>
      <c r="B57" s="32">
        <f t="shared" si="5"/>
        <v>26.613990000000001</v>
      </c>
      <c r="C57" s="32">
        <f t="shared" si="5"/>
        <v>24.065013</v>
      </c>
      <c r="D57" s="32">
        <f t="shared" si="5"/>
        <v>18.505949999999999</v>
      </c>
      <c r="E57" s="32">
        <f t="shared" si="5"/>
        <v>1.6484289999999999</v>
      </c>
      <c r="F57" s="32">
        <f t="shared" si="5"/>
        <v>-12.943887</v>
      </c>
      <c r="G57" s="32">
        <f t="shared" si="5"/>
        <v>-15.091402</v>
      </c>
      <c r="H57" s="32">
        <f t="shared" si="5"/>
        <v>-20.359857999999999</v>
      </c>
      <c r="I57" s="32">
        <f t="shared" si="5"/>
        <v>-22.438236</v>
      </c>
      <c r="J57" s="31">
        <v>-20.359857999999999</v>
      </c>
      <c r="K57" s="31">
        <v>24.065013</v>
      </c>
      <c r="L57" s="31">
        <v>-22.438236</v>
      </c>
      <c r="M57" s="31">
        <v>1.6484289999999999</v>
      </c>
      <c r="N57" s="31">
        <v>26.613990000000001</v>
      </c>
      <c r="O57" s="31">
        <v>-12.943887</v>
      </c>
      <c r="P57" s="31">
        <v>-15.091402</v>
      </c>
      <c r="Q57" s="31">
        <v>18.505949999999999</v>
      </c>
      <c r="S57" s="33">
        <f t="shared" si="3"/>
        <v>26.613990000000001</v>
      </c>
      <c r="T57">
        <v>26.613990000000001</v>
      </c>
      <c r="U57">
        <f t="shared" si="4"/>
        <v>1</v>
      </c>
      <c r="V57">
        <f t="shared" si="2"/>
        <v>1</v>
      </c>
      <c r="X57" s="16">
        <v>5</v>
      </c>
    </row>
    <row r="58" spans="1:24" x14ac:dyDescent="0.25">
      <c r="A58" s="9">
        <v>1</v>
      </c>
      <c r="B58" s="32">
        <f t="shared" si="5"/>
        <v>100.060242</v>
      </c>
      <c r="C58" s="32">
        <f t="shared" si="5"/>
        <v>-2.3080699999999998</v>
      </c>
      <c r="D58" s="32">
        <f t="shared" si="5"/>
        <v>-3.825472</v>
      </c>
      <c r="E58" s="32">
        <f t="shared" si="5"/>
        <v>-5.6708809999999996</v>
      </c>
      <c r="F58" s="32">
        <f t="shared" si="5"/>
        <v>-15.614238</v>
      </c>
      <c r="G58" s="32">
        <f t="shared" si="5"/>
        <v>-18.527207000000001</v>
      </c>
      <c r="H58" s="32">
        <f t="shared" si="5"/>
        <v>-20.137864</v>
      </c>
      <c r="I58" s="32">
        <f t="shared" si="5"/>
        <v>-33.976514000000002</v>
      </c>
      <c r="J58" s="31">
        <v>-20.137864</v>
      </c>
      <c r="K58" s="31">
        <v>-2.3080699999999998</v>
      </c>
      <c r="L58" s="31">
        <v>-15.614238</v>
      </c>
      <c r="M58" s="31">
        <v>-5.6708809999999996</v>
      </c>
      <c r="N58" s="31">
        <v>100.060242</v>
      </c>
      <c r="O58" s="31">
        <v>-33.976514000000002</v>
      </c>
      <c r="P58" s="31">
        <v>-18.527207000000001</v>
      </c>
      <c r="Q58" s="31">
        <v>-3.825472</v>
      </c>
      <c r="S58" s="33">
        <f t="shared" si="3"/>
        <v>-20.137864</v>
      </c>
      <c r="T58">
        <v>-20.137864</v>
      </c>
      <c r="U58">
        <f t="shared" si="4"/>
        <v>7</v>
      </c>
      <c r="V58">
        <f t="shared" si="2"/>
        <v>0.14285714285714285</v>
      </c>
      <c r="X58" s="16">
        <v>5</v>
      </c>
    </row>
    <row r="59" spans="1:24" x14ac:dyDescent="0.25">
      <c r="A59" s="9">
        <v>2</v>
      </c>
      <c r="B59" s="32">
        <f t="shared" si="5"/>
        <v>92.820182000000003</v>
      </c>
      <c r="C59" s="32">
        <f t="shared" si="5"/>
        <v>73.746230999999995</v>
      </c>
      <c r="D59" s="32">
        <f t="shared" si="5"/>
        <v>50.178877999999997</v>
      </c>
      <c r="E59" s="32">
        <f t="shared" si="5"/>
        <v>43.109543000000002</v>
      </c>
      <c r="F59" s="32">
        <f t="shared" si="5"/>
        <v>13.876486999999999</v>
      </c>
      <c r="G59" s="32">
        <f t="shared" si="5"/>
        <v>-23.381914999999999</v>
      </c>
      <c r="H59" s="32">
        <f t="shared" si="5"/>
        <v>-121.21724500000001</v>
      </c>
      <c r="I59" s="32">
        <f t="shared" si="5"/>
        <v>-129.13216800000001</v>
      </c>
      <c r="J59" s="31">
        <v>-23.381914999999999</v>
      </c>
      <c r="K59" s="31">
        <v>73.746230999999995</v>
      </c>
      <c r="L59" s="31">
        <v>-121.21724500000001</v>
      </c>
      <c r="M59" s="31">
        <v>-129.13216800000001</v>
      </c>
      <c r="N59" s="31">
        <v>43.109543000000002</v>
      </c>
      <c r="O59" s="31">
        <v>50.178877999999997</v>
      </c>
      <c r="P59" s="31">
        <v>92.820182000000003</v>
      </c>
      <c r="Q59" s="31">
        <v>13.876486999999999</v>
      </c>
      <c r="S59" s="33">
        <f t="shared" si="3"/>
        <v>73.746230999999995</v>
      </c>
      <c r="T59">
        <v>73.746230999999995</v>
      </c>
      <c r="U59">
        <f t="shared" si="4"/>
        <v>2</v>
      </c>
      <c r="V59">
        <f t="shared" si="2"/>
        <v>0.5</v>
      </c>
      <c r="X59" s="16">
        <v>7</v>
      </c>
    </row>
    <row r="60" spans="1:24" x14ac:dyDescent="0.25">
      <c r="A60" s="9">
        <v>7</v>
      </c>
      <c r="B60" s="32">
        <f t="shared" si="5"/>
        <v>29.289462</v>
      </c>
      <c r="C60" s="32">
        <f t="shared" si="5"/>
        <v>17.112053</v>
      </c>
      <c r="D60" s="32">
        <f t="shared" si="5"/>
        <v>13.721458</v>
      </c>
      <c r="E60" s="32">
        <f t="shared" si="5"/>
        <v>-6.2248229999999998</v>
      </c>
      <c r="F60" s="32">
        <f t="shared" si="5"/>
        <v>-6.789917</v>
      </c>
      <c r="G60" s="32">
        <f t="shared" si="5"/>
        <v>-13.591006999999999</v>
      </c>
      <c r="H60" s="32">
        <f t="shared" si="5"/>
        <v>-16.577034000000001</v>
      </c>
      <c r="I60" s="32">
        <f t="shared" si="5"/>
        <v>-16.940196</v>
      </c>
      <c r="J60" s="31">
        <v>-16.577034000000001</v>
      </c>
      <c r="K60" s="31">
        <v>29.289462</v>
      </c>
      <c r="L60" s="31">
        <v>-6.789917</v>
      </c>
      <c r="M60" s="31">
        <v>-6.2248229999999998</v>
      </c>
      <c r="N60" s="31">
        <v>-16.940196</v>
      </c>
      <c r="O60" s="31">
        <v>17.112053</v>
      </c>
      <c r="P60" s="31">
        <v>13.721458</v>
      </c>
      <c r="Q60" s="31">
        <v>-13.591006999999999</v>
      </c>
      <c r="S60" s="33">
        <f t="shared" si="3"/>
        <v>13.721458</v>
      </c>
      <c r="T60">
        <v>13.721458</v>
      </c>
      <c r="U60">
        <f t="shared" si="4"/>
        <v>3</v>
      </c>
      <c r="V60">
        <f t="shared" si="2"/>
        <v>0.33333333333333331</v>
      </c>
      <c r="X60" s="16">
        <v>2</v>
      </c>
    </row>
    <row r="61" spans="1:24" x14ac:dyDescent="0.25">
      <c r="A61" s="9">
        <v>2</v>
      </c>
      <c r="B61" s="32">
        <f t="shared" si="5"/>
        <v>66.578383000000002</v>
      </c>
      <c r="C61" s="32">
        <f t="shared" si="5"/>
        <v>16.410454999999999</v>
      </c>
      <c r="D61" s="32">
        <f t="shared" si="5"/>
        <v>3.8686289999999999</v>
      </c>
      <c r="E61" s="32">
        <f t="shared" si="5"/>
        <v>-3.8366790000000002</v>
      </c>
      <c r="F61" s="32">
        <f t="shared" si="5"/>
        <v>-16.663758999999999</v>
      </c>
      <c r="G61" s="32">
        <f t="shared" si="5"/>
        <v>-18.300177999999999</v>
      </c>
      <c r="H61" s="32">
        <f t="shared" si="5"/>
        <v>-23.283992000000001</v>
      </c>
      <c r="I61" s="32">
        <f t="shared" si="5"/>
        <v>-24.772857999999999</v>
      </c>
      <c r="J61" s="31">
        <v>-16.663758999999999</v>
      </c>
      <c r="K61" s="31">
        <v>-23.283992000000001</v>
      </c>
      <c r="L61" s="31">
        <v>-24.772857999999999</v>
      </c>
      <c r="M61" s="31">
        <v>3.8686289999999999</v>
      </c>
      <c r="N61" s="31">
        <v>66.578383000000002</v>
      </c>
      <c r="O61" s="31">
        <v>-18.300177999999999</v>
      </c>
      <c r="P61" s="31">
        <v>-3.8366790000000002</v>
      </c>
      <c r="Q61" s="31">
        <v>16.410454999999999</v>
      </c>
      <c r="S61" s="33">
        <f t="shared" si="3"/>
        <v>-23.283992000000001</v>
      </c>
      <c r="T61">
        <v>-23.283992000000001</v>
      </c>
      <c r="U61">
        <f t="shared" si="4"/>
        <v>7</v>
      </c>
      <c r="V61">
        <f t="shared" si="2"/>
        <v>0.14285714285714285</v>
      </c>
      <c r="X61" s="16">
        <v>5</v>
      </c>
    </row>
    <row r="62" spans="1:24" x14ac:dyDescent="0.25">
      <c r="A62" s="9">
        <v>2</v>
      </c>
      <c r="B62" s="32">
        <f t="shared" si="5"/>
        <v>230.26054500000001</v>
      </c>
      <c r="C62" s="32">
        <f t="shared" si="5"/>
        <v>39.799571999999998</v>
      </c>
      <c r="D62" s="32">
        <f t="shared" si="5"/>
        <v>32.517893000000001</v>
      </c>
      <c r="E62" s="32">
        <f t="shared" si="5"/>
        <v>-24.944675</v>
      </c>
      <c r="F62" s="32">
        <f t="shared" si="5"/>
        <v>-53.838782000000002</v>
      </c>
      <c r="G62" s="32">
        <f t="shared" si="5"/>
        <v>-66.856256000000002</v>
      </c>
      <c r="H62" s="32">
        <f t="shared" si="5"/>
        <v>-71.986075999999997</v>
      </c>
      <c r="I62" s="32">
        <f t="shared" si="5"/>
        <v>-84.952220999999994</v>
      </c>
      <c r="J62" s="31">
        <v>32.517893000000001</v>
      </c>
      <c r="K62" s="31">
        <v>39.799571999999998</v>
      </c>
      <c r="L62" s="31">
        <v>-84.952220999999994</v>
      </c>
      <c r="M62" s="31">
        <v>-71.986075999999997</v>
      </c>
      <c r="N62" s="31">
        <v>230.26054500000001</v>
      </c>
      <c r="O62" s="31">
        <v>-53.838782000000002</v>
      </c>
      <c r="P62" s="31">
        <v>-66.856256000000002</v>
      </c>
      <c r="Q62" s="31">
        <v>-24.944675</v>
      </c>
      <c r="S62" s="33">
        <f t="shared" si="3"/>
        <v>39.799571999999998</v>
      </c>
      <c r="T62">
        <v>39.799571999999998</v>
      </c>
      <c r="U62">
        <f t="shared" si="4"/>
        <v>2</v>
      </c>
      <c r="V62">
        <f t="shared" si="2"/>
        <v>0.5</v>
      </c>
      <c r="X62" s="16">
        <v>5</v>
      </c>
    </row>
    <row r="63" spans="1:24" x14ac:dyDescent="0.25">
      <c r="A63" s="9">
        <v>2</v>
      </c>
      <c r="B63" s="32">
        <f t="shared" si="5"/>
        <v>89.784013999999999</v>
      </c>
      <c r="C63" s="32">
        <f t="shared" si="5"/>
        <v>22.163556</v>
      </c>
      <c r="D63" s="32">
        <f t="shared" si="5"/>
        <v>19.076620999999999</v>
      </c>
      <c r="E63" s="32">
        <f t="shared" si="5"/>
        <v>-3.0422790000000002</v>
      </c>
      <c r="F63" s="32">
        <f t="shared" si="5"/>
        <v>-7.1146710000000004</v>
      </c>
      <c r="G63" s="32">
        <f t="shared" si="5"/>
        <v>-7.2277170000000002</v>
      </c>
      <c r="H63" s="32">
        <f t="shared" si="5"/>
        <v>-22.516100999999999</v>
      </c>
      <c r="I63" s="32">
        <f t="shared" si="5"/>
        <v>-91.123419999999996</v>
      </c>
      <c r="J63" s="31">
        <v>19.076620999999999</v>
      </c>
      <c r="K63" s="31">
        <v>-7.2277170000000002</v>
      </c>
      <c r="L63" s="31">
        <v>-91.123419999999996</v>
      </c>
      <c r="M63" s="31">
        <v>-22.516100999999999</v>
      </c>
      <c r="N63" s="31">
        <v>89.784013999999999</v>
      </c>
      <c r="O63" s="31">
        <v>-7.1146710000000004</v>
      </c>
      <c r="P63" s="31">
        <v>22.163556</v>
      </c>
      <c r="Q63" s="31">
        <v>-3.0422790000000002</v>
      </c>
      <c r="S63" s="33">
        <f t="shared" si="3"/>
        <v>-7.2277170000000002</v>
      </c>
      <c r="T63">
        <v>-7.2277170000000002</v>
      </c>
      <c r="U63">
        <f t="shared" si="4"/>
        <v>6</v>
      </c>
      <c r="V63">
        <f t="shared" si="2"/>
        <v>0.16666666666666666</v>
      </c>
      <c r="X63" s="16">
        <v>5</v>
      </c>
    </row>
    <row r="64" spans="1:24" x14ac:dyDescent="0.25">
      <c r="A64" s="9">
        <v>5</v>
      </c>
      <c r="B64" s="32">
        <f t="shared" si="5"/>
        <v>58.39517</v>
      </c>
      <c r="C64" s="32">
        <f t="shared" si="5"/>
        <v>18.211006000000001</v>
      </c>
      <c r="D64" s="32">
        <f t="shared" si="5"/>
        <v>4.0734180000000002</v>
      </c>
      <c r="E64" s="32">
        <f t="shared" si="5"/>
        <v>3.037509</v>
      </c>
      <c r="F64" s="32">
        <f t="shared" si="5"/>
        <v>-6.3843649999999998</v>
      </c>
      <c r="G64" s="32">
        <f t="shared" si="5"/>
        <v>-17.864118000000001</v>
      </c>
      <c r="H64" s="32">
        <f t="shared" si="5"/>
        <v>-21.616800999999999</v>
      </c>
      <c r="I64" s="32">
        <f t="shared" si="5"/>
        <v>-37.851824000000001</v>
      </c>
      <c r="J64" s="31">
        <v>18.211006000000001</v>
      </c>
      <c r="K64" s="31">
        <v>58.39517</v>
      </c>
      <c r="L64" s="31">
        <v>-6.3843649999999998</v>
      </c>
      <c r="M64" s="31">
        <v>3.037509</v>
      </c>
      <c r="N64" s="31">
        <v>-37.851824000000001</v>
      </c>
      <c r="O64" s="31">
        <v>4.0734180000000002</v>
      </c>
      <c r="P64" s="31">
        <v>-17.864118000000001</v>
      </c>
      <c r="Q64" s="31">
        <v>-21.616800999999999</v>
      </c>
      <c r="S64" s="33">
        <f t="shared" si="3"/>
        <v>-37.851824000000001</v>
      </c>
      <c r="T64">
        <v>-37.851824000000001</v>
      </c>
      <c r="U64">
        <f t="shared" si="4"/>
        <v>8</v>
      </c>
      <c r="V64">
        <f t="shared" si="2"/>
        <v>0.125</v>
      </c>
      <c r="X64" s="16">
        <v>2</v>
      </c>
    </row>
    <row r="65" spans="1:24" x14ac:dyDescent="0.25">
      <c r="A65" s="9">
        <v>2</v>
      </c>
      <c r="B65" s="32">
        <f t="shared" si="5"/>
        <v>38.946528999999998</v>
      </c>
      <c r="C65" s="32">
        <f t="shared" si="5"/>
        <v>36.984098000000003</v>
      </c>
      <c r="D65" s="32">
        <f t="shared" si="5"/>
        <v>27.604526</v>
      </c>
      <c r="E65" s="32">
        <f t="shared" si="5"/>
        <v>2.4719440000000001</v>
      </c>
      <c r="F65" s="32">
        <f t="shared" si="5"/>
        <v>-4.4982179999999996</v>
      </c>
      <c r="G65" s="32">
        <f t="shared" si="5"/>
        <v>-25.790292999999998</v>
      </c>
      <c r="H65" s="32">
        <f t="shared" si="5"/>
        <v>-32.502606</v>
      </c>
      <c r="I65" s="32">
        <f t="shared" si="5"/>
        <v>-43.215974000000003</v>
      </c>
      <c r="J65" s="31">
        <v>-25.790292999999998</v>
      </c>
      <c r="K65" s="31">
        <v>36.984098000000003</v>
      </c>
      <c r="L65" s="31">
        <v>-43.215974000000003</v>
      </c>
      <c r="M65" s="31">
        <v>-32.502606</v>
      </c>
      <c r="N65" s="31">
        <v>-4.4982179999999996</v>
      </c>
      <c r="O65" s="31">
        <v>2.4719440000000001</v>
      </c>
      <c r="P65" s="31">
        <v>38.946528999999998</v>
      </c>
      <c r="Q65" s="31">
        <v>27.604526</v>
      </c>
      <c r="S65" s="33">
        <f t="shared" si="3"/>
        <v>36.984098000000003</v>
      </c>
      <c r="T65">
        <v>36.984098000000003</v>
      </c>
      <c r="U65">
        <f t="shared" si="4"/>
        <v>2</v>
      </c>
      <c r="V65">
        <f t="shared" si="2"/>
        <v>0.5</v>
      </c>
      <c r="X65" s="16">
        <v>7</v>
      </c>
    </row>
    <row r="66" spans="1:24" x14ac:dyDescent="0.25">
      <c r="A66" s="9">
        <v>2</v>
      </c>
      <c r="B66" s="32">
        <f t="shared" si="5"/>
        <v>28.027089</v>
      </c>
      <c r="C66" s="32">
        <f t="shared" si="5"/>
        <v>16.769832999999998</v>
      </c>
      <c r="D66" s="32">
        <f t="shared" si="5"/>
        <v>15.859934000000001</v>
      </c>
      <c r="E66" s="32">
        <f t="shared" si="5"/>
        <v>3.8842340000000002</v>
      </c>
      <c r="F66" s="32">
        <f t="shared" si="5"/>
        <v>1.332068</v>
      </c>
      <c r="G66" s="32">
        <f t="shared" si="5"/>
        <v>-10.255610000000001</v>
      </c>
      <c r="H66" s="32">
        <f t="shared" si="5"/>
        <v>-18.72926</v>
      </c>
      <c r="I66" s="32">
        <f t="shared" si="5"/>
        <v>-36.888285000000003</v>
      </c>
      <c r="J66" s="31">
        <v>1.332068</v>
      </c>
      <c r="K66" s="31">
        <v>3.8842340000000002</v>
      </c>
      <c r="L66" s="31">
        <v>-10.255610000000001</v>
      </c>
      <c r="M66" s="31">
        <v>-18.72926</v>
      </c>
      <c r="N66" s="31">
        <v>-36.888285000000003</v>
      </c>
      <c r="O66" s="31">
        <v>16.769832999999998</v>
      </c>
      <c r="P66" s="31">
        <v>28.027089</v>
      </c>
      <c r="Q66" s="31">
        <v>15.859934000000001</v>
      </c>
      <c r="S66" s="33">
        <f t="shared" si="3"/>
        <v>3.8842340000000002</v>
      </c>
      <c r="T66">
        <v>3.8842340000000002</v>
      </c>
      <c r="U66">
        <f t="shared" si="4"/>
        <v>4</v>
      </c>
      <c r="V66">
        <f t="shared" si="2"/>
        <v>0.25</v>
      </c>
      <c r="X66" s="16">
        <v>7</v>
      </c>
    </row>
    <row r="67" spans="1:24" x14ac:dyDescent="0.25">
      <c r="A67" s="9">
        <v>8</v>
      </c>
      <c r="B67" s="32">
        <f t="shared" si="5"/>
        <v>34.069927999999997</v>
      </c>
      <c r="C67" s="32">
        <f t="shared" si="5"/>
        <v>9.1307690000000008</v>
      </c>
      <c r="D67" s="32">
        <f t="shared" si="5"/>
        <v>3.4335330000000002</v>
      </c>
      <c r="E67" s="32">
        <f t="shared" si="5"/>
        <v>-5.0878360000000002</v>
      </c>
      <c r="F67" s="32">
        <f t="shared" si="5"/>
        <v>-5.1949040000000002</v>
      </c>
      <c r="G67" s="32">
        <f t="shared" si="5"/>
        <v>-5.2999219999999996</v>
      </c>
      <c r="H67" s="32">
        <f t="shared" si="5"/>
        <v>-10.389389</v>
      </c>
      <c r="I67" s="32">
        <f t="shared" ref="I67:I130" si="6">LARGE($J67:$Q67,COLUMN()-1)</f>
        <v>-20.662177</v>
      </c>
      <c r="J67" s="31">
        <v>-5.0878360000000002</v>
      </c>
      <c r="K67" s="31">
        <v>34.069927999999997</v>
      </c>
      <c r="L67" s="31">
        <v>-5.1949040000000002</v>
      </c>
      <c r="M67" s="31">
        <v>9.1307690000000008</v>
      </c>
      <c r="N67" s="31">
        <v>-20.662177</v>
      </c>
      <c r="O67" s="31">
        <v>-10.389389</v>
      </c>
      <c r="P67" s="31">
        <v>3.4335330000000002</v>
      </c>
      <c r="Q67" s="31">
        <v>-5.2999219999999996</v>
      </c>
      <c r="S67" s="33">
        <f t="shared" si="3"/>
        <v>-5.2999219999999996</v>
      </c>
      <c r="T67">
        <v>-5.2999219999999996</v>
      </c>
      <c r="U67">
        <f t="shared" si="4"/>
        <v>6</v>
      </c>
      <c r="V67">
        <f t="shared" si="2"/>
        <v>0.16666666666666666</v>
      </c>
      <c r="X67" s="16">
        <v>2</v>
      </c>
    </row>
    <row r="68" spans="1:24" x14ac:dyDescent="0.25">
      <c r="A68" s="9">
        <v>2</v>
      </c>
      <c r="B68" s="32">
        <f t="shared" ref="B68:H104" si="7">LARGE($J68:$Q68,COLUMN()-1)</f>
        <v>45.608899000000001</v>
      </c>
      <c r="C68" s="32">
        <f t="shared" si="7"/>
        <v>21.951892999999998</v>
      </c>
      <c r="D68" s="32">
        <f t="shared" si="7"/>
        <v>19.597508000000001</v>
      </c>
      <c r="E68" s="32">
        <f t="shared" si="7"/>
        <v>18.766947999999999</v>
      </c>
      <c r="F68" s="32">
        <f t="shared" si="7"/>
        <v>-1.9389989999999999</v>
      </c>
      <c r="G68" s="32">
        <f t="shared" si="7"/>
        <v>-27.61666</v>
      </c>
      <c r="H68" s="32">
        <f t="shared" si="7"/>
        <v>-33.085648999999997</v>
      </c>
      <c r="I68" s="32">
        <f t="shared" si="6"/>
        <v>-43.283963</v>
      </c>
      <c r="J68" s="31">
        <v>-1.9389989999999999</v>
      </c>
      <c r="K68" s="31">
        <v>45.608899000000001</v>
      </c>
      <c r="L68" s="31">
        <v>-27.61666</v>
      </c>
      <c r="M68" s="31">
        <v>-33.085648999999997</v>
      </c>
      <c r="N68" s="31">
        <v>18.766947999999999</v>
      </c>
      <c r="O68" s="31">
        <v>19.597508000000001</v>
      </c>
      <c r="P68" s="31">
        <v>21.951892999999998</v>
      </c>
      <c r="Q68" s="31">
        <v>-43.283963</v>
      </c>
      <c r="S68" s="33">
        <f t="shared" si="3"/>
        <v>45.608899000000001</v>
      </c>
      <c r="T68">
        <v>45.608899000000001</v>
      </c>
      <c r="U68">
        <f t="shared" si="4"/>
        <v>1</v>
      </c>
      <c r="V68">
        <f t="shared" ref="V68:V131" si="8">1/U68</f>
        <v>1</v>
      </c>
      <c r="X68" s="16">
        <v>2</v>
      </c>
    </row>
    <row r="69" spans="1:24" x14ac:dyDescent="0.25">
      <c r="A69" s="9">
        <v>8</v>
      </c>
      <c r="B69" s="32">
        <f t="shared" si="7"/>
        <v>76.681078999999997</v>
      </c>
      <c r="C69" s="32">
        <f t="shared" si="7"/>
        <v>55.068913999999999</v>
      </c>
      <c r="D69" s="32">
        <f t="shared" si="7"/>
        <v>-3.1954950000000002</v>
      </c>
      <c r="E69" s="32">
        <f t="shared" si="7"/>
        <v>-6.9645140000000003</v>
      </c>
      <c r="F69" s="32">
        <f t="shared" si="7"/>
        <v>-12.32986</v>
      </c>
      <c r="G69" s="32">
        <f t="shared" si="7"/>
        <v>-22.301644</v>
      </c>
      <c r="H69" s="32">
        <f t="shared" si="7"/>
        <v>-42.110320000000002</v>
      </c>
      <c r="I69" s="32">
        <f t="shared" si="6"/>
        <v>-44.848171000000001</v>
      </c>
      <c r="J69" s="31">
        <v>-22.301644</v>
      </c>
      <c r="K69" s="31">
        <v>-3.1954950000000002</v>
      </c>
      <c r="L69" s="31">
        <v>-12.32986</v>
      </c>
      <c r="M69" s="31">
        <v>-44.848171000000001</v>
      </c>
      <c r="N69" s="31">
        <v>55.068913999999999</v>
      </c>
      <c r="O69" s="31">
        <v>76.681078999999997</v>
      </c>
      <c r="P69" s="31">
        <v>-42.110320000000002</v>
      </c>
      <c r="Q69" s="31">
        <v>-6.9645140000000003</v>
      </c>
      <c r="S69" s="33">
        <f t="shared" ref="S69:S132" si="9">IF(A69=1,J69,IF(A69=2,K69,IF(A69=3,L69,IF(A69=4,M69,IF(A69=5,N69,IF(A69=6,O69,IF(A69=7,P69,IF(A69=8,Q69,0))))))))</f>
        <v>-6.9645140000000003</v>
      </c>
      <c r="T69">
        <v>-6.9645140000000003</v>
      </c>
      <c r="U69">
        <f t="shared" ref="U69:U132" si="10">IF(T69=B69,1,IF(T69=C69,2,IF(T69=D69,3,IF(E69=T69,4,IF(F69=T69,5,IF(G69=T69,6,IF(H69=T69,7,IF(I69=T69,8,0))))))))</f>
        <v>4</v>
      </c>
      <c r="V69">
        <f t="shared" si="8"/>
        <v>0.25</v>
      </c>
      <c r="X69" s="16">
        <v>6</v>
      </c>
    </row>
    <row r="70" spans="1:24" x14ac:dyDescent="0.25">
      <c r="A70" s="9">
        <v>6</v>
      </c>
      <c r="B70" s="32">
        <f t="shared" si="7"/>
        <v>16.855042999999998</v>
      </c>
      <c r="C70" s="32">
        <f t="shared" si="7"/>
        <v>9.0871130000000004</v>
      </c>
      <c r="D70" s="32">
        <f t="shared" si="7"/>
        <v>-1.2326010000000001</v>
      </c>
      <c r="E70" s="32">
        <f t="shared" si="7"/>
        <v>-1.9528970000000001</v>
      </c>
      <c r="F70" s="32">
        <f t="shared" si="7"/>
        <v>-2.2720050000000001</v>
      </c>
      <c r="G70" s="32">
        <f t="shared" si="7"/>
        <v>-5.4504089999999996</v>
      </c>
      <c r="H70" s="32">
        <f t="shared" si="7"/>
        <v>-5.5053359999999998</v>
      </c>
      <c r="I70" s="32">
        <f t="shared" si="6"/>
        <v>-9.5289090000000005</v>
      </c>
      <c r="J70" s="31">
        <v>-1.9528970000000001</v>
      </c>
      <c r="K70" s="31">
        <v>16.855042999999998</v>
      </c>
      <c r="L70" s="31">
        <v>-9.5289090000000005</v>
      </c>
      <c r="M70" s="31">
        <v>-5.4504089999999996</v>
      </c>
      <c r="N70" s="31">
        <v>-2.2720050000000001</v>
      </c>
      <c r="O70" s="31">
        <v>9.0871130000000004</v>
      </c>
      <c r="P70" s="31">
        <v>-1.2326010000000001</v>
      </c>
      <c r="Q70" s="31">
        <v>-5.5053359999999998</v>
      </c>
      <c r="S70" s="33">
        <f t="shared" si="9"/>
        <v>9.0871130000000004</v>
      </c>
      <c r="T70">
        <v>9.0871130000000004</v>
      </c>
      <c r="U70">
        <f t="shared" si="10"/>
        <v>2</v>
      </c>
      <c r="V70">
        <f t="shared" si="8"/>
        <v>0.5</v>
      </c>
      <c r="X70" s="16">
        <v>2</v>
      </c>
    </row>
    <row r="71" spans="1:24" x14ac:dyDescent="0.25">
      <c r="A71" s="9">
        <v>5</v>
      </c>
      <c r="B71" s="32">
        <f t="shared" si="7"/>
        <v>48.709259000000003</v>
      </c>
      <c r="C71" s="32">
        <f t="shared" si="7"/>
        <v>27.266452000000001</v>
      </c>
      <c r="D71" s="32">
        <f t="shared" si="7"/>
        <v>24.076029999999999</v>
      </c>
      <c r="E71" s="32">
        <f t="shared" si="7"/>
        <v>6.1871280000000004</v>
      </c>
      <c r="F71" s="32">
        <f t="shared" si="7"/>
        <v>-1.3709169999999999</v>
      </c>
      <c r="G71" s="32">
        <f t="shared" si="7"/>
        <v>-13.983582</v>
      </c>
      <c r="H71" s="32">
        <f t="shared" si="7"/>
        <v>-43.179879999999997</v>
      </c>
      <c r="I71" s="32">
        <f t="shared" si="6"/>
        <v>-47.704503000000003</v>
      </c>
      <c r="J71" s="31">
        <v>27.266452000000001</v>
      </c>
      <c r="K71" s="31">
        <v>6.1871280000000004</v>
      </c>
      <c r="L71" s="31">
        <v>-13.983582</v>
      </c>
      <c r="M71" s="31">
        <v>-43.179879999999997</v>
      </c>
      <c r="N71" s="31">
        <v>48.709259000000003</v>
      </c>
      <c r="O71" s="31">
        <v>-1.3709169999999999</v>
      </c>
      <c r="P71" s="31">
        <v>24.076029999999999</v>
      </c>
      <c r="Q71" s="31">
        <v>-47.704503000000003</v>
      </c>
      <c r="S71" s="33">
        <f t="shared" si="9"/>
        <v>48.709259000000003</v>
      </c>
      <c r="T71">
        <v>48.709259000000003</v>
      </c>
      <c r="U71">
        <f t="shared" si="10"/>
        <v>1</v>
      </c>
      <c r="V71">
        <f t="shared" si="8"/>
        <v>1</v>
      </c>
      <c r="X71" s="16">
        <v>5</v>
      </c>
    </row>
    <row r="72" spans="1:24" x14ac:dyDescent="0.25">
      <c r="A72" s="9">
        <v>2</v>
      </c>
      <c r="B72" s="32">
        <f t="shared" si="7"/>
        <v>103.91144799999999</v>
      </c>
      <c r="C72" s="32">
        <f t="shared" si="7"/>
        <v>85.307507999999999</v>
      </c>
      <c r="D72" s="32">
        <f t="shared" si="7"/>
        <v>61.145370999999997</v>
      </c>
      <c r="E72" s="32">
        <f t="shared" si="7"/>
        <v>-12.172586000000001</v>
      </c>
      <c r="F72" s="32">
        <f t="shared" si="7"/>
        <v>-14.771812000000001</v>
      </c>
      <c r="G72" s="32">
        <f t="shared" si="7"/>
        <v>-26.963137</v>
      </c>
      <c r="H72" s="32">
        <f t="shared" si="7"/>
        <v>-71.578749999999999</v>
      </c>
      <c r="I72" s="32">
        <f t="shared" si="6"/>
        <v>-124.87810899999999</v>
      </c>
      <c r="J72" s="31">
        <v>85.307507999999999</v>
      </c>
      <c r="K72" s="31">
        <v>-14.771812000000001</v>
      </c>
      <c r="L72" s="31">
        <v>-71.578749999999999</v>
      </c>
      <c r="M72" s="31">
        <v>-124.87810899999999</v>
      </c>
      <c r="N72" s="31">
        <v>103.91144799999999</v>
      </c>
      <c r="O72" s="31">
        <v>-26.963137</v>
      </c>
      <c r="P72" s="31">
        <v>61.145370999999997</v>
      </c>
      <c r="Q72" s="31">
        <v>-12.172586000000001</v>
      </c>
      <c r="S72" s="33">
        <f t="shared" si="9"/>
        <v>-14.771812000000001</v>
      </c>
      <c r="T72">
        <v>-14.771812000000001</v>
      </c>
      <c r="U72">
        <f t="shared" si="10"/>
        <v>5</v>
      </c>
      <c r="V72">
        <f t="shared" si="8"/>
        <v>0.2</v>
      </c>
      <c r="X72" s="16">
        <v>5</v>
      </c>
    </row>
    <row r="73" spans="1:24" x14ac:dyDescent="0.25">
      <c r="A73" s="9">
        <v>2</v>
      </c>
      <c r="B73" s="32">
        <f t="shared" si="7"/>
        <v>67.731611000000001</v>
      </c>
      <c r="C73" s="32">
        <f t="shared" si="7"/>
        <v>58.163952000000002</v>
      </c>
      <c r="D73" s="32">
        <f t="shared" si="7"/>
        <v>32.258904000000001</v>
      </c>
      <c r="E73" s="32">
        <f t="shared" si="7"/>
        <v>-4.6975699999999998</v>
      </c>
      <c r="F73" s="32">
        <f t="shared" si="7"/>
        <v>-23.640999999999998</v>
      </c>
      <c r="G73" s="32">
        <f t="shared" si="7"/>
        <v>-28.283909000000001</v>
      </c>
      <c r="H73" s="32">
        <f t="shared" si="7"/>
        <v>-44.854998999999999</v>
      </c>
      <c r="I73" s="32">
        <f t="shared" si="6"/>
        <v>-56.677011999999998</v>
      </c>
      <c r="J73" s="31">
        <v>-44.854998999999999</v>
      </c>
      <c r="K73" s="31">
        <v>58.163952000000002</v>
      </c>
      <c r="L73" s="31">
        <v>-28.283909000000001</v>
      </c>
      <c r="M73" s="31">
        <v>-56.677011999999998</v>
      </c>
      <c r="N73" s="31">
        <v>67.731611000000001</v>
      </c>
      <c r="O73" s="31">
        <v>32.258904000000001</v>
      </c>
      <c r="P73" s="31">
        <v>-23.640999999999998</v>
      </c>
      <c r="Q73" s="31">
        <v>-4.6975699999999998</v>
      </c>
      <c r="S73" s="33">
        <f t="shared" si="9"/>
        <v>58.163952000000002</v>
      </c>
      <c r="T73">
        <v>58.163952000000002</v>
      </c>
      <c r="U73">
        <f t="shared" si="10"/>
        <v>2</v>
      </c>
      <c r="V73">
        <f t="shared" si="8"/>
        <v>0.5</v>
      </c>
      <c r="X73" s="16">
        <v>5</v>
      </c>
    </row>
    <row r="74" spans="1:24" x14ac:dyDescent="0.25">
      <c r="A74" s="9">
        <v>1</v>
      </c>
      <c r="B74" s="32">
        <f t="shared" si="7"/>
        <v>73.835103000000004</v>
      </c>
      <c r="C74" s="32">
        <f t="shared" si="7"/>
        <v>13.048029</v>
      </c>
      <c r="D74" s="32">
        <f t="shared" si="7"/>
        <v>10.91475</v>
      </c>
      <c r="E74" s="32">
        <f t="shared" si="7"/>
        <v>-7.6310779999999996</v>
      </c>
      <c r="F74" s="32">
        <f t="shared" si="7"/>
        <v>-8.1223100000000006</v>
      </c>
      <c r="G74" s="32">
        <f t="shared" si="7"/>
        <v>-17.115524000000001</v>
      </c>
      <c r="H74" s="32">
        <f t="shared" si="7"/>
        <v>-32.227891</v>
      </c>
      <c r="I74" s="32">
        <f t="shared" si="6"/>
        <v>-32.701090000000001</v>
      </c>
      <c r="J74" s="31">
        <v>-17.115524000000001</v>
      </c>
      <c r="K74" s="31">
        <v>13.048029</v>
      </c>
      <c r="L74" s="31">
        <v>-32.701090000000001</v>
      </c>
      <c r="M74" s="31">
        <v>-8.1223100000000006</v>
      </c>
      <c r="N74" s="31">
        <v>73.835103000000004</v>
      </c>
      <c r="O74" s="31">
        <v>10.91475</v>
      </c>
      <c r="P74" s="31">
        <v>-7.6310779999999996</v>
      </c>
      <c r="Q74" s="31">
        <v>-32.227891</v>
      </c>
      <c r="S74" s="33">
        <f t="shared" si="9"/>
        <v>-17.115524000000001</v>
      </c>
      <c r="T74">
        <v>-17.115524000000001</v>
      </c>
      <c r="U74">
        <f t="shared" si="10"/>
        <v>6</v>
      </c>
      <c r="V74">
        <f t="shared" si="8"/>
        <v>0.16666666666666666</v>
      </c>
      <c r="X74" s="16">
        <v>5</v>
      </c>
    </row>
    <row r="75" spans="1:24" x14ac:dyDescent="0.25">
      <c r="A75" s="9">
        <v>2</v>
      </c>
      <c r="B75" s="32">
        <f t="shared" si="7"/>
        <v>90.568640000000002</v>
      </c>
      <c r="C75" s="32">
        <f t="shared" si="7"/>
        <v>32.518310999999997</v>
      </c>
      <c r="D75" s="32">
        <f t="shared" si="7"/>
        <v>13.862871</v>
      </c>
      <c r="E75" s="32">
        <f t="shared" si="7"/>
        <v>12.015492999999999</v>
      </c>
      <c r="F75" s="32">
        <f t="shared" si="7"/>
        <v>-24.664152000000001</v>
      </c>
      <c r="G75" s="32">
        <f t="shared" si="7"/>
        <v>-34.379514999999998</v>
      </c>
      <c r="H75" s="32">
        <f t="shared" si="7"/>
        <v>-39.634244000000002</v>
      </c>
      <c r="I75" s="32">
        <f t="shared" si="6"/>
        <v>-50.287424000000001</v>
      </c>
      <c r="J75" s="31">
        <v>-34.379514999999998</v>
      </c>
      <c r="K75" s="31">
        <v>12.015492999999999</v>
      </c>
      <c r="L75" s="31">
        <v>-50.287424000000001</v>
      </c>
      <c r="M75" s="31">
        <v>-24.664152000000001</v>
      </c>
      <c r="N75" s="31">
        <v>32.518310999999997</v>
      </c>
      <c r="O75" s="31">
        <v>-39.634244000000002</v>
      </c>
      <c r="P75" s="31">
        <v>90.568640000000002</v>
      </c>
      <c r="Q75" s="31">
        <v>13.862871</v>
      </c>
      <c r="S75" s="33">
        <f t="shared" si="9"/>
        <v>12.015492999999999</v>
      </c>
      <c r="T75">
        <v>12.015492999999999</v>
      </c>
      <c r="U75">
        <f t="shared" si="10"/>
        <v>4</v>
      </c>
      <c r="V75">
        <f t="shared" si="8"/>
        <v>0.25</v>
      </c>
      <c r="X75" s="16">
        <v>7</v>
      </c>
    </row>
    <row r="76" spans="1:24" x14ac:dyDescent="0.25">
      <c r="A76" s="9">
        <v>1</v>
      </c>
      <c r="B76" s="32">
        <f t="shared" si="7"/>
        <v>95.080780000000004</v>
      </c>
      <c r="C76" s="32">
        <f t="shared" si="7"/>
        <v>60.307941999999997</v>
      </c>
      <c r="D76" s="32">
        <f t="shared" si="7"/>
        <v>14.303103999999999</v>
      </c>
      <c r="E76" s="32">
        <f t="shared" si="7"/>
        <v>-19.976703000000001</v>
      </c>
      <c r="F76" s="32">
        <f t="shared" si="7"/>
        <v>-23.477305000000001</v>
      </c>
      <c r="G76" s="32">
        <f t="shared" si="7"/>
        <v>-32.364286</v>
      </c>
      <c r="H76" s="32">
        <f t="shared" si="7"/>
        <v>-32.831699</v>
      </c>
      <c r="I76" s="32">
        <f t="shared" si="6"/>
        <v>-61.041839000000003</v>
      </c>
      <c r="J76" s="31">
        <v>14.303103999999999</v>
      </c>
      <c r="K76" s="31">
        <v>95.080780000000004</v>
      </c>
      <c r="L76" s="31">
        <v>-32.831699</v>
      </c>
      <c r="M76" s="31">
        <v>-19.976703000000001</v>
      </c>
      <c r="N76" s="31">
        <v>-61.041839000000003</v>
      </c>
      <c r="O76" s="31">
        <v>-23.477305000000001</v>
      </c>
      <c r="P76" s="31">
        <v>60.307941999999997</v>
      </c>
      <c r="Q76" s="31">
        <v>-32.364286</v>
      </c>
      <c r="S76" s="33">
        <f t="shared" si="9"/>
        <v>14.303103999999999</v>
      </c>
      <c r="T76">
        <v>14.303103999999999</v>
      </c>
      <c r="U76">
        <f t="shared" si="10"/>
        <v>3</v>
      </c>
      <c r="V76">
        <f t="shared" si="8"/>
        <v>0.33333333333333331</v>
      </c>
      <c r="X76" s="16">
        <v>2</v>
      </c>
    </row>
    <row r="77" spans="1:24" x14ac:dyDescent="0.25">
      <c r="A77" s="9">
        <v>2</v>
      </c>
      <c r="B77" s="32">
        <f t="shared" si="7"/>
        <v>192.589508</v>
      </c>
      <c r="C77" s="32">
        <f t="shared" si="7"/>
        <v>18.074694000000001</v>
      </c>
      <c r="D77" s="32">
        <f t="shared" si="7"/>
        <v>7.9325739999999998</v>
      </c>
      <c r="E77" s="32">
        <f t="shared" si="7"/>
        <v>-1.998515</v>
      </c>
      <c r="F77" s="32">
        <f t="shared" si="7"/>
        <v>-22.566672000000001</v>
      </c>
      <c r="G77" s="32">
        <f t="shared" si="7"/>
        <v>-46.305688000000004</v>
      </c>
      <c r="H77" s="32">
        <f t="shared" si="7"/>
        <v>-63.337133000000001</v>
      </c>
      <c r="I77" s="32">
        <f t="shared" si="6"/>
        <v>-84.388813999999996</v>
      </c>
      <c r="J77" s="31">
        <v>-1.998515</v>
      </c>
      <c r="K77" s="31">
        <v>18.074694000000001</v>
      </c>
      <c r="L77" s="31">
        <v>-63.337133000000001</v>
      </c>
      <c r="M77" s="31">
        <v>-46.305688000000004</v>
      </c>
      <c r="N77" s="31">
        <v>7.9325739999999998</v>
      </c>
      <c r="O77" s="31">
        <v>-84.388813999999996</v>
      </c>
      <c r="P77" s="31">
        <v>192.589508</v>
      </c>
      <c r="Q77" s="31">
        <v>-22.566672000000001</v>
      </c>
      <c r="S77" s="33">
        <f t="shared" si="9"/>
        <v>18.074694000000001</v>
      </c>
      <c r="T77">
        <v>18.074694000000001</v>
      </c>
      <c r="U77">
        <f t="shared" si="10"/>
        <v>2</v>
      </c>
      <c r="V77">
        <f t="shared" si="8"/>
        <v>0.5</v>
      </c>
      <c r="X77" s="16">
        <v>7</v>
      </c>
    </row>
    <row r="78" spans="1:24" x14ac:dyDescent="0.25">
      <c r="A78" s="9">
        <v>8</v>
      </c>
      <c r="B78" s="32">
        <f t="shared" si="7"/>
        <v>64.447068000000002</v>
      </c>
      <c r="C78" s="32">
        <f t="shared" si="7"/>
        <v>52.533538999999998</v>
      </c>
      <c r="D78" s="32">
        <f t="shared" si="7"/>
        <v>34.053061999999997</v>
      </c>
      <c r="E78" s="32">
        <f t="shared" si="7"/>
        <v>-14.186045</v>
      </c>
      <c r="F78" s="32">
        <f t="shared" si="7"/>
        <v>-21.769735000000001</v>
      </c>
      <c r="G78" s="32">
        <f t="shared" si="7"/>
        <v>-23.698212999999999</v>
      </c>
      <c r="H78" s="32">
        <f t="shared" si="7"/>
        <v>-41.878841999999999</v>
      </c>
      <c r="I78" s="32">
        <f t="shared" si="6"/>
        <v>-49.500857000000003</v>
      </c>
      <c r="J78" s="31">
        <v>64.447068000000002</v>
      </c>
      <c r="K78" s="31">
        <v>52.533538999999998</v>
      </c>
      <c r="L78" s="31">
        <v>-49.500857000000003</v>
      </c>
      <c r="M78" s="31">
        <v>-41.878841999999999</v>
      </c>
      <c r="N78" s="31">
        <v>-21.769735000000001</v>
      </c>
      <c r="O78" s="31">
        <v>34.053061999999997</v>
      </c>
      <c r="P78" s="31">
        <v>-14.186045</v>
      </c>
      <c r="Q78" s="31">
        <v>-23.698212999999999</v>
      </c>
      <c r="S78" s="33">
        <f t="shared" si="9"/>
        <v>-23.698212999999999</v>
      </c>
      <c r="T78">
        <v>-23.698212999999999</v>
      </c>
      <c r="U78">
        <f t="shared" si="10"/>
        <v>6</v>
      </c>
      <c r="V78">
        <f t="shared" si="8"/>
        <v>0.16666666666666666</v>
      </c>
      <c r="X78" s="16">
        <v>1</v>
      </c>
    </row>
    <row r="79" spans="1:24" x14ac:dyDescent="0.25">
      <c r="A79" s="9">
        <v>2</v>
      </c>
      <c r="B79" s="32">
        <f t="shared" si="7"/>
        <v>45.832287999999998</v>
      </c>
      <c r="C79" s="32">
        <f t="shared" si="7"/>
        <v>36.022998999999999</v>
      </c>
      <c r="D79" s="32">
        <f t="shared" si="7"/>
        <v>27.399073999999999</v>
      </c>
      <c r="E79" s="32">
        <f t="shared" si="7"/>
        <v>20.319693999999998</v>
      </c>
      <c r="F79" s="32">
        <f t="shared" si="7"/>
        <v>-23.948079</v>
      </c>
      <c r="G79" s="32">
        <f t="shared" si="7"/>
        <v>-29.788810000000002</v>
      </c>
      <c r="H79" s="32">
        <f t="shared" si="7"/>
        <v>-31.216718</v>
      </c>
      <c r="I79" s="32">
        <f t="shared" si="6"/>
        <v>-44.620471000000002</v>
      </c>
      <c r="J79" s="31">
        <v>-29.788810000000002</v>
      </c>
      <c r="K79" s="31">
        <v>45.832287999999998</v>
      </c>
      <c r="L79" s="31">
        <v>-31.216718</v>
      </c>
      <c r="M79" s="31">
        <v>-44.620471000000002</v>
      </c>
      <c r="N79" s="31">
        <v>-23.948079</v>
      </c>
      <c r="O79" s="31">
        <v>36.022998999999999</v>
      </c>
      <c r="P79" s="31">
        <v>27.399073999999999</v>
      </c>
      <c r="Q79" s="31">
        <v>20.319693999999998</v>
      </c>
      <c r="S79" s="33">
        <f t="shared" si="9"/>
        <v>45.832287999999998</v>
      </c>
      <c r="T79">
        <v>45.832287999999998</v>
      </c>
      <c r="U79">
        <f t="shared" si="10"/>
        <v>1</v>
      </c>
      <c r="V79">
        <f t="shared" si="8"/>
        <v>1</v>
      </c>
      <c r="X79" s="16">
        <v>2</v>
      </c>
    </row>
    <row r="80" spans="1:24" x14ac:dyDescent="0.25">
      <c r="A80" s="9">
        <v>5</v>
      </c>
      <c r="B80" s="32">
        <f t="shared" si="7"/>
        <v>16.570260000000001</v>
      </c>
      <c r="C80" s="32">
        <f t="shared" si="7"/>
        <v>15.661638</v>
      </c>
      <c r="D80" s="32">
        <f t="shared" si="7"/>
        <v>-4.3270000000000001E-3</v>
      </c>
      <c r="E80" s="32">
        <f t="shared" si="7"/>
        <v>-1.3325009999999999</v>
      </c>
      <c r="F80" s="32">
        <f t="shared" si="7"/>
        <v>-5.5025729999999999</v>
      </c>
      <c r="G80" s="32">
        <f t="shared" si="7"/>
        <v>-6.1541430000000004</v>
      </c>
      <c r="H80" s="32">
        <f t="shared" si="7"/>
        <v>-7.8457239999999997</v>
      </c>
      <c r="I80" s="32">
        <f t="shared" si="6"/>
        <v>-11.39263</v>
      </c>
      <c r="J80" s="31">
        <v>-7.8457239999999997</v>
      </c>
      <c r="K80" s="31">
        <v>16.570260000000001</v>
      </c>
      <c r="L80" s="31">
        <v>-5.5025729999999999</v>
      </c>
      <c r="M80" s="31">
        <v>-6.1541430000000004</v>
      </c>
      <c r="N80" s="31">
        <v>15.661638</v>
      </c>
      <c r="O80" s="31">
        <v>-4.3270000000000001E-3</v>
      </c>
      <c r="P80" s="31">
        <v>-11.39263</v>
      </c>
      <c r="Q80" s="31">
        <v>-1.3325009999999999</v>
      </c>
      <c r="S80" s="33">
        <f t="shared" si="9"/>
        <v>15.661638</v>
      </c>
      <c r="T80">
        <v>15.661638</v>
      </c>
      <c r="U80">
        <f t="shared" si="10"/>
        <v>2</v>
      </c>
      <c r="V80">
        <f t="shared" si="8"/>
        <v>0.5</v>
      </c>
      <c r="X80" s="16">
        <v>2</v>
      </c>
    </row>
    <row r="81" spans="1:24" x14ac:dyDescent="0.25">
      <c r="A81" s="9">
        <v>8</v>
      </c>
      <c r="B81" s="32">
        <f t="shared" si="7"/>
        <v>90.186637000000005</v>
      </c>
      <c r="C81" s="32">
        <f t="shared" si="7"/>
        <v>11.135273</v>
      </c>
      <c r="D81" s="32">
        <f t="shared" si="7"/>
        <v>8.6345229999999997</v>
      </c>
      <c r="E81" s="32">
        <f t="shared" si="7"/>
        <v>0.91674500000000003</v>
      </c>
      <c r="F81" s="32">
        <f t="shared" si="7"/>
        <v>-0.66281299999999999</v>
      </c>
      <c r="G81" s="32">
        <f t="shared" si="7"/>
        <v>-19.388677000000001</v>
      </c>
      <c r="H81" s="32">
        <f t="shared" si="7"/>
        <v>-32.374603</v>
      </c>
      <c r="I81" s="32">
        <f t="shared" si="6"/>
        <v>-58.447083999999997</v>
      </c>
      <c r="J81" s="31">
        <v>11.135273</v>
      </c>
      <c r="K81" s="31">
        <v>8.6345229999999997</v>
      </c>
      <c r="L81" s="31">
        <v>-32.374603</v>
      </c>
      <c r="M81" s="31">
        <v>-19.388677000000001</v>
      </c>
      <c r="N81" s="31">
        <v>90.186637000000005</v>
      </c>
      <c r="O81" s="31">
        <v>-58.447083999999997</v>
      </c>
      <c r="P81" s="31">
        <v>0.91674500000000003</v>
      </c>
      <c r="Q81" s="31">
        <v>-0.66281299999999999</v>
      </c>
      <c r="S81" s="33">
        <f t="shared" si="9"/>
        <v>-0.66281299999999999</v>
      </c>
      <c r="T81">
        <v>-0.66281299999999999</v>
      </c>
      <c r="U81">
        <f t="shared" si="10"/>
        <v>5</v>
      </c>
      <c r="V81">
        <f t="shared" si="8"/>
        <v>0.2</v>
      </c>
      <c r="X81" s="16">
        <v>5</v>
      </c>
    </row>
    <row r="82" spans="1:24" x14ac:dyDescent="0.25">
      <c r="A82" s="9">
        <v>6</v>
      </c>
      <c r="B82" s="32">
        <f t="shared" si="7"/>
        <v>29.545784000000001</v>
      </c>
      <c r="C82" s="32">
        <f t="shared" si="7"/>
        <v>24.184073999999999</v>
      </c>
      <c r="D82" s="32">
        <f t="shared" si="7"/>
        <v>-2.6258E-2</v>
      </c>
      <c r="E82" s="32">
        <f t="shared" si="7"/>
        <v>-4.7570480000000002</v>
      </c>
      <c r="F82" s="32">
        <f t="shared" si="7"/>
        <v>-4.8364669999999998</v>
      </c>
      <c r="G82" s="32">
        <f t="shared" si="7"/>
        <v>-7.5496610000000004</v>
      </c>
      <c r="H82" s="32">
        <f t="shared" si="7"/>
        <v>-15.185972</v>
      </c>
      <c r="I82" s="32">
        <f t="shared" si="6"/>
        <v>-21.374451000000001</v>
      </c>
      <c r="J82" s="31">
        <v>-2.6258E-2</v>
      </c>
      <c r="K82" s="31">
        <v>29.545784000000001</v>
      </c>
      <c r="L82" s="31">
        <v>-4.7570480000000002</v>
      </c>
      <c r="M82" s="31">
        <v>-7.5496610000000004</v>
      </c>
      <c r="N82" s="31">
        <v>24.184073999999999</v>
      </c>
      <c r="O82" s="31">
        <v>-4.8364669999999998</v>
      </c>
      <c r="P82" s="31">
        <v>-21.374451000000001</v>
      </c>
      <c r="Q82" s="31">
        <v>-15.185972</v>
      </c>
      <c r="S82" s="33">
        <f t="shared" si="9"/>
        <v>-4.8364669999999998</v>
      </c>
      <c r="T82">
        <v>-4.8364669999999998</v>
      </c>
      <c r="U82">
        <f t="shared" si="10"/>
        <v>5</v>
      </c>
      <c r="V82">
        <f t="shared" si="8"/>
        <v>0.2</v>
      </c>
      <c r="X82" s="16">
        <v>2</v>
      </c>
    </row>
    <row r="83" spans="1:24" x14ac:dyDescent="0.25">
      <c r="A83" s="9">
        <v>1</v>
      </c>
      <c r="B83" s="32">
        <f t="shared" si="7"/>
        <v>31.875025000000001</v>
      </c>
      <c r="C83" s="32">
        <f t="shared" si="7"/>
        <v>23.294124</v>
      </c>
      <c r="D83" s="32">
        <f t="shared" si="7"/>
        <v>-3.2462119999999999</v>
      </c>
      <c r="E83" s="32">
        <f t="shared" si="7"/>
        <v>-5.9709680000000001</v>
      </c>
      <c r="F83" s="32">
        <f t="shared" si="7"/>
        <v>-6.5985569999999996</v>
      </c>
      <c r="G83" s="32">
        <f t="shared" si="7"/>
        <v>-10.057617</v>
      </c>
      <c r="H83" s="32">
        <f t="shared" si="7"/>
        <v>-12.160542</v>
      </c>
      <c r="I83" s="32">
        <f t="shared" si="6"/>
        <v>-17.135255000000001</v>
      </c>
      <c r="J83" s="31">
        <v>31.875025000000001</v>
      </c>
      <c r="K83" s="31">
        <v>23.294124</v>
      </c>
      <c r="L83" s="31">
        <v>-6.5985569999999996</v>
      </c>
      <c r="M83" s="31">
        <v>-3.2462119999999999</v>
      </c>
      <c r="N83" s="31">
        <v>-5.9709680000000001</v>
      </c>
      <c r="O83" s="31">
        <v>-10.057617</v>
      </c>
      <c r="P83" s="31">
        <v>-17.135255000000001</v>
      </c>
      <c r="Q83" s="31">
        <v>-12.160542</v>
      </c>
      <c r="S83" s="33">
        <f t="shared" si="9"/>
        <v>31.875025000000001</v>
      </c>
      <c r="T83">
        <v>31.875025000000001</v>
      </c>
      <c r="U83">
        <f t="shared" si="10"/>
        <v>1</v>
      </c>
      <c r="V83">
        <f t="shared" si="8"/>
        <v>1</v>
      </c>
      <c r="X83" s="16">
        <v>1</v>
      </c>
    </row>
    <row r="84" spans="1:24" x14ac:dyDescent="0.25">
      <c r="A84" s="9">
        <v>1</v>
      </c>
      <c r="B84" s="32">
        <f t="shared" si="7"/>
        <v>8.5726680000000002</v>
      </c>
      <c r="C84" s="32">
        <f t="shared" si="7"/>
        <v>8.0393539999999994</v>
      </c>
      <c r="D84" s="32">
        <f t="shared" si="7"/>
        <v>3.910774</v>
      </c>
      <c r="E84" s="32">
        <f t="shared" si="7"/>
        <v>2.5419480000000001</v>
      </c>
      <c r="F84" s="32">
        <f t="shared" si="7"/>
        <v>0.49518299999999998</v>
      </c>
      <c r="G84" s="32">
        <f t="shared" si="7"/>
        <v>-8.6938000000000001E-2</v>
      </c>
      <c r="H84" s="32">
        <f t="shared" si="7"/>
        <v>-4.035539</v>
      </c>
      <c r="I84" s="32">
        <f t="shared" si="6"/>
        <v>-19.437450999999999</v>
      </c>
      <c r="J84" s="31">
        <v>-8.6938000000000001E-2</v>
      </c>
      <c r="K84" s="31">
        <v>3.910774</v>
      </c>
      <c r="L84" s="31">
        <v>2.5419480000000001</v>
      </c>
      <c r="M84" s="31">
        <v>-4.035539</v>
      </c>
      <c r="N84" s="31">
        <v>-19.437450999999999</v>
      </c>
      <c r="O84" s="31">
        <v>8.0393539999999994</v>
      </c>
      <c r="P84" s="31">
        <v>0.49518299999999998</v>
      </c>
      <c r="Q84" s="31">
        <v>8.5726680000000002</v>
      </c>
      <c r="S84" s="33">
        <f t="shared" si="9"/>
        <v>-8.6938000000000001E-2</v>
      </c>
      <c r="T84">
        <v>-8.6938000000000001E-2</v>
      </c>
      <c r="U84">
        <f t="shared" si="10"/>
        <v>6</v>
      </c>
      <c r="V84">
        <f t="shared" si="8"/>
        <v>0.16666666666666666</v>
      </c>
      <c r="X84" s="16">
        <v>8</v>
      </c>
    </row>
    <row r="85" spans="1:24" x14ac:dyDescent="0.25">
      <c r="A85" s="9">
        <v>1</v>
      </c>
      <c r="B85" s="32">
        <f t="shared" si="7"/>
        <v>27.843416000000001</v>
      </c>
      <c r="C85" s="32">
        <f t="shared" si="7"/>
        <v>-0.92116100000000001</v>
      </c>
      <c r="D85" s="32">
        <f t="shared" si="7"/>
        <v>-0.987236</v>
      </c>
      <c r="E85" s="32">
        <f t="shared" si="7"/>
        <v>-2.4498509999999998</v>
      </c>
      <c r="F85" s="32">
        <f t="shared" si="7"/>
        <v>-3.2605300000000002</v>
      </c>
      <c r="G85" s="32">
        <f t="shared" si="7"/>
        <v>-4.4332900000000004</v>
      </c>
      <c r="H85" s="32">
        <f t="shared" si="7"/>
        <v>-7.4051229999999997</v>
      </c>
      <c r="I85" s="32">
        <f t="shared" si="6"/>
        <v>-8.3862240000000003</v>
      </c>
      <c r="J85" s="31">
        <v>-8.3862240000000003</v>
      </c>
      <c r="K85" s="31">
        <v>27.843416000000001</v>
      </c>
      <c r="L85" s="31">
        <v>-2.4498509999999998</v>
      </c>
      <c r="M85" s="31">
        <v>-7.4051229999999997</v>
      </c>
      <c r="N85" s="31">
        <v>-3.2605300000000002</v>
      </c>
      <c r="O85" s="31">
        <v>-0.987236</v>
      </c>
      <c r="P85" s="31">
        <v>-4.4332900000000004</v>
      </c>
      <c r="Q85" s="31">
        <v>-0.92116100000000001</v>
      </c>
      <c r="S85" s="33">
        <f t="shared" si="9"/>
        <v>-8.3862240000000003</v>
      </c>
      <c r="T85">
        <v>-8.3862240000000003</v>
      </c>
      <c r="U85">
        <f t="shared" si="10"/>
        <v>8</v>
      </c>
      <c r="V85">
        <f t="shared" si="8"/>
        <v>0.125</v>
      </c>
      <c r="X85" s="16">
        <v>2</v>
      </c>
    </row>
    <row r="86" spans="1:24" x14ac:dyDescent="0.25">
      <c r="A86" s="9">
        <v>7</v>
      </c>
      <c r="B86" s="32">
        <f t="shared" si="7"/>
        <v>27.320511</v>
      </c>
      <c r="C86" s="32">
        <f t="shared" si="7"/>
        <v>16.797239000000001</v>
      </c>
      <c r="D86" s="32">
        <f t="shared" si="7"/>
        <v>6.2683960000000001</v>
      </c>
      <c r="E86" s="32">
        <f t="shared" si="7"/>
        <v>5.8893329999999997</v>
      </c>
      <c r="F86" s="32">
        <f t="shared" si="7"/>
        <v>-1.7819910000000001</v>
      </c>
      <c r="G86" s="32">
        <f t="shared" si="7"/>
        <v>-6.1757410000000004</v>
      </c>
      <c r="H86" s="32">
        <f t="shared" si="7"/>
        <v>-22.047488000000001</v>
      </c>
      <c r="I86" s="32">
        <f t="shared" si="6"/>
        <v>-26.270267</v>
      </c>
      <c r="J86" s="31">
        <v>16.797239000000001</v>
      </c>
      <c r="K86" s="31">
        <v>-6.1757410000000004</v>
      </c>
      <c r="L86" s="31">
        <v>-26.270267</v>
      </c>
      <c r="M86" s="31">
        <v>-22.047488000000001</v>
      </c>
      <c r="N86" s="31">
        <v>5.8893329999999997</v>
      </c>
      <c r="O86" s="31">
        <v>-1.7819910000000001</v>
      </c>
      <c r="P86" s="31">
        <v>27.320511</v>
      </c>
      <c r="Q86" s="31">
        <v>6.2683960000000001</v>
      </c>
      <c r="S86" s="33">
        <f t="shared" si="9"/>
        <v>27.320511</v>
      </c>
      <c r="T86">
        <v>27.320511</v>
      </c>
      <c r="U86">
        <f t="shared" si="10"/>
        <v>1</v>
      </c>
      <c r="V86">
        <f t="shared" si="8"/>
        <v>1</v>
      </c>
      <c r="X86" s="16">
        <v>7</v>
      </c>
    </row>
    <row r="87" spans="1:24" x14ac:dyDescent="0.25">
      <c r="A87" s="9">
        <v>6</v>
      </c>
      <c r="B87" s="32">
        <f t="shared" si="7"/>
        <v>21.299852000000001</v>
      </c>
      <c r="C87" s="32">
        <f t="shared" si="7"/>
        <v>12.599710999999999</v>
      </c>
      <c r="D87" s="32">
        <f t="shared" si="7"/>
        <v>11.96208</v>
      </c>
      <c r="E87" s="32">
        <f t="shared" si="7"/>
        <v>9.9056390000000007</v>
      </c>
      <c r="F87" s="32">
        <f t="shared" si="7"/>
        <v>-5.9098959999999998</v>
      </c>
      <c r="G87" s="32">
        <f t="shared" si="7"/>
        <v>-8.6119160000000008</v>
      </c>
      <c r="H87" s="32">
        <f t="shared" si="7"/>
        <v>-12.619531</v>
      </c>
      <c r="I87" s="32">
        <f t="shared" si="6"/>
        <v>-28.625954</v>
      </c>
      <c r="J87" s="31">
        <v>-5.9098959999999998</v>
      </c>
      <c r="K87" s="31">
        <v>21.299852000000001</v>
      </c>
      <c r="L87" s="31">
        <v>-12.619531</v>
      </c>
      <c r="M87" s="31">
        <v>-8.6119160000000008</v>
      </c>
      <c r="N87" s="31">
        <v>9.9056390000000007</v>
      </c>
      <c r="O87" s="31">
        <v>11.96208</v>
      </c>
      <c r="P87" s="31">
        <v>12.599710999999999</v>
      </c>
      <c r="Q87" s="31">
        <v>-28.625954</v>
      </c>
      <c r="S87" s="33">
        <f t="shared" si="9"/>
        <v>11.96208</v>
      </c>
      <c r="T87">
        <v>11.96208</v>
      </c>
      <c r="U87">
        <f t="shared" si="10"/>
        <v>3</v>
      </c>
      <c r="V87">
        <f t="shared" si="8"/>
        <v>0.33333333333333331</v>
      </c>
      <c r="X87" s="16">
        <v>2</v>
      </c>
    </row>
    <row r="88" spans="1:24" x14ac:dyDescent="0.25">
      <c r="A88" s="9">
        <v>6</v>
      </c>
      <c r="B88" s="32">
        <f t="shared" si="7"/>
        <v>20.383317000000002</v>
      </c>
      <c r="C88" s="32">
        <f t="shared" si="7"/>
        <v>17.918903</v>
      </c>
      <c r="D88" s="32">
        <f t="shared" si="7"/>
        <v>12.661633999999999</v>
      </c>
      <c r="E88" s="32">
        <f t="shared" si="7"/>
        <v>4.9487019999999999</v>
      </c>
      <c r="F88" s="32">
        <f t="shared" si="7"/>
        <v>3.1118100000000002</v>
      </c>
      <c r="G88" s="32">
        <f t="shared" si="7"/>
        <v>-8.9898109999999996</v>
      </c>
      <c r="H88" s="32">
        <f t="shared" si="7"/>
        <v>-21.334112000000001</v>
      </c>
      <c r="I88" s="32">
        <f t="shared" si="6"/>
        <v>-28.70045</v>
      </c>
      <c r="J88" s="31">
        <v>17.918903</v>
      </c>
      <c r="K88" s="31">
        <v>12.661633999999999</v>
      </c>
      <c r="L88" s="31">
        <v>-28.70045</v>
      </c>
      <c r="M88" s="31">
        <v>-21.334112000000001</v>
      </c>
      <c r="N88" s="31">
        <v>20.383317000000002</v>
      </c>
      <c r="O88" s="31">
        <v>4.9487019999999999</v>
      </c>
      <c r="P88" s="31">
        <v>3.1118100000000002</v>
      </c>
      <c r="Q88" s="31">
        <v>-8.9898109999999996</v>
      </c>
      <c r="S88" s="33">
        <f t="shared" si="9"/>
        <v>4.9487019999999999</v>
      </c>
      <c r="T88">
        <v>4.9487019999999999</v>
      </c>
      <c r="U88">
        <f t="shared" si="10"/>
        <v>4</v>
      </c>
      <c r="V88">
        <f t="shared" si="8"/>
        <v>0.25</v>
      </c>
      <c r="X88" s="16">
        <v>5</v>
      </c>
    </row>
    <row r="89" spans="1:24" x14ac:dyDescent="0.25">
      <c r="A89" s="9">
        <v>5</v>
      </c>
      <c r="B89" s="32">
        <f t="shared" si="7"/>
        <v>21.966031000000001</v>
      </c>
      <c r="C89" s="32">
        <f t="shared" si="7"/>
        <v>17.068731</v>
      </c>
      <c r="D89" s="32">
        <f t="shared" si="7"/>
        <v>6.6948829999999999</v>
      </c>
      <c r="E89" s="32">
        <f t="shared" si="7"/>
        <v>1.2276009999999999</v>
      </c>
      <c r="F89" s="32">
        <f t="shared" si="7"/>
        <v>-5.0110089999999996</v>
      </c>
      <c r="G89" s="32">
        <f t="shared" si="7"/>
        <v>-9.8931649999999998</v>
      </c>
      <c r="H89" s="32">
        <f t="shared" si="7"/>
        <v>-13.593697000000001</v>
      </c>
      <c r="I89" s="32">
        <f t="shared" si="6"/>
        <v>-18.459375999999999</v>
      </c>
      <c r="J89" s="31">
        <v>1.2276009999999999</v>
      </c>
      <c r="K89" s="31">
        <v>21.966031000000001</v>
      </c>
      <c r="L89" s="31">
        <v>-13.593697000000001</v>
      </c>
      <c r="M89" s="31">
        <v>-5.0110089999999996</v>
      </c>
      <c r="N89" s="31">
        <v>17.068731</v>
      </c>
      <c r="O89" s="31">
        <v>-9.8931649999999998</v>
      </c>
      <c r="P89" s="31">
        <v>-18.459375999999999</v>
      </c>
      <c r="Q89" s="31">
        <v>6.6948829999999999</v>
      </c>
      <c r="S89" s="33">
        <f t="shared" si="9"/>
        <v>17.068731</v>
      </c>
      <c r="T89">
        <v>17.068731</v>
      </c>
      <c r="U89">
        <f t="shared" si="10"/>
        <v>2</v>
      </c>
      <c r="V89">
        <f t="shared" si="8"/>
        <v>0.5</v>
      </c>
      <c r="X89" s="16">
        <v>2</v>
      </c>
    </row>
    <row r="90" spans="1:24" x14ac:dyDescent="0.25">
      <c r="A90" s="9">
        <v>2</v>
      </c>
      <c r="B90" s="32">
        <f t="shared" si="7"/>
        <v>132.455761</v>
      </c>
      <c r="C90" s="32">
        <f t="shared" si="7"/>
        <v>108.800856</v>
      </c>
      <c r="D90" s="32">
        <f t="shared" si="7"/>
        <v>9.9174159999999993</v>
      </c>
      <c r="E90" s="32">
        <f t="shared" si="7"/>
        <v>-10.269952999999999</v>
      </c>
      <c r="F90" s="32">
        <f t="shared" si="7"/>
        <v>-34.840482999999999</v>
      </c>
      <c r="G90" s="32">
        <f t="shared" si="7"/>
        <v>-44.141699000000003</v>
      </c>
      <c r="H90" s="32">
        <f t="shared" si="7"/>
        <v>-61.644776999999998</v>
      </c>
      <c r="I90" s="32">
        <f t="shared" si="6"/>
        <v>-100.27713300000001</v>
      </c>
      <c r="J90" s="31">
        <v>-61.644776999999998</v>
      </c>
      <c r="K90" s="31">
        <v>9.9174159999999993</v>
      </c>
      <c r="L90" s="31">
        <v>-100.27713300000001</v>
      </c>
      <c r="M90" s="31">
        <v>-44.141699000000003</v>
      </c>
      <c r="N90" s="31">
        <v>132.455761</v>
      </c>
      <c r="O90" s="31">
        <v>-34.840482999999999</v>
      </c>
      <c r="P90" s="31">
        <v>108.800856</v>
      </c>
      <c r="Q90" s="31">
        <v>-10.269952999999999</v>
      </c>
      <c r="S90" s="33">
        <f t="shared" si="9"/>
        <v>9.9174159999999993</v>
      </c>
      <c r="T90">
        <v>9.9174159999999993</v>
      </c>
      <c r="U90">
        <f t="shared" si="10"/>
        <v>3</v>
      </c>
      <c r="V90">
        <f t="shared" si="8"/>
        <v>0.33333333333333331</v>
      </c>
      <c r="X90" s="16">
        <v>5</v>
      </c>
    </row>
    <row r="91" spans="1:24" x14ac:dyDescent="0.25">
      <c r="A91" s="9">
        <v>8</v>
      </c>
      <c r="B91" s="32">
        <f t="shared" si="7"/>
        <v>22.050795000000001</v>
      </c>
      <c r="C91" s="32">
        <f t="shared" si="7"/>
        <v>15.680554000000001</v>
      </c>
      <c r="D91" s="32">
        <f t="shared" si="7"/>
        <v>-0.46684300000000001</v>
      </c>
      <c r="E91" s="32">
        <f t="shared" si="7"/>
        <v>-0.71165400000000001</v>
      </c>
      <c r="F91" s="32">
        <f t="shared" si="7"/>
        <v>-2.6480399999999999</v>
      </c>
      <c r="G91" s="32">
        <f t="shared" si="7"/>
        <v>-5.9519149999999996</v>
      </c>
      <c r="H91" s="32">
        <f t="shared" si="7"/>
        <v>-9.4782679999999999</v>
      </c>
      <c r="I91" s="32">
        <f t="shared" si="6"/>
        <v>-18.474634999999999</v>
      </c>
      <c r="J91" s="31">
        <v>-9.4782679999999999</v>
      </c>
      <c r="K91" s="31">
        <v>22.050795000000001</v>
      </c>
      <c r="L91" s="31">
        <v>-5.9519149999999996</v>
      </c>
      <c r="M91" s="31">
        <v>-0.71165400000000001</v>
      </c>
      <c r="N91" s="31">
        <v>-18.474634999999999</v>
      </c>
      <c r="O91" s="31">
        <v>15.680554000000001</v>
      </c>
      <c r="P91" s="31">
        <v>-0.46684300000000001</v>
      </c>
      <c r="Q91" s="31">
        <v>-2.6480399999999999</v>
      </c>
      <c r="S91" s="33">
        <f t="shared" si="9"/>
        <v>-2.6480399999999999</v>
      </c>
      <c r="T91">
        <v>-2.6480399999999999</v>
      </c>
      <c r="U91">
        <f t="shared" si="10"/>
        <v>5</v>
      </c>
      <c r="V91">
        <f t="shared" si="8"/>
        <v>0.2</v>
      </c>
      <c r="X91" s="16">
        <v>2</v>
      </c>
    </row>
    <row r="92" spans="1:24" x14ac:dyDescent="0.25">
      <c r="A92" s="9">
        <v>7</v>
      </c>
      <c r="B92" s="32">
        <f t="shared" si="7"/>
        <v>28.796375999999999</v>
      </c>
      <c r="C92" s="32">
        <f t="shared" si="7"/>
        <v>10.120772000000001</v>
      </c>
      <c r="D92" s="32">
        <f t="shared" si="7"/>
        <v>3.8876189999999999</v>
      </c>
      <c r="E92" s="32">
        <f t="shared" si="7"/>
        <v>0.859182</v>
      </c>
      <c r="F92" s="32">
        <f t="shared" si="7"/>
        <v>-3.801857</v>
      </c>
      <c r="G92" s="32">
        <f t="shared" si="7"/>
        <v>-5.4831750000000001</v>
      </c>
      <c r="H92" s="32">
        <f t="shared" si="7"/>
        <v>-16.042093999999999</v>
      </c>
      <c r="I92" s="32">
        <f t="shared" si="6"/>
        <v>-18.336824</v>
      </c>
      <c r="J92" s="31">
        <v>3.8876189999999999</v>
      </c>
      <c r="K92" s="31">
        <v>28.796375999999999</v>
      </c>
      <c r="L92" s="31">
        <v>-5.4831750000000001</v>
      </c>
      <c r="M92" s="31">
        <v>0.859182</v>
      </c>
      <c r="N92" s="31">
        <v>-18.336824</v>
      </c>
      <c r="O92" s="31">
        <v>-16.042093999999999</v>
      </c>
      <c r="P92" s="31">
        <v>10.120772000000001</v>
      </c>
      <c r="Q92" s="31">
        <v>-3.801857</v>
      </c>
      <c r="S92" s="33">
        <f t="shared" si="9"/>
        <v>10.120772000000001</v>
      </c>
      <c r="T92">
        <v>10.120772000000001</v>
      </c>
      <c r="U92">
        <f t="shared" si="10"/>
        <v>2</v>
      </c>
      <c r="V92">
        <f t="shared" si="8"/>
        <v>0.5</v>
      </c>
      <c r="X92" s="16">
        <v>2</v>
      </c>
    </row>
    <row r="93" spans="1:24" x14ac:dyDescent="0.25">
      <c r="A93" s="9">
        <v>8</v>
      </c>
      <c r="B93" s="32">
        <f t="shared" si="7"/>
        <v>25.070564000000001</v>
      </c>
      <c r="C93" s="32">
        <f t="shared" si="7"/>
        <v>18.197659000000002</v>
      </c>
      <c r="D93" s="32">
        <f t="shared" si="7"/>
        <v>8.4489230000000006</v>
      </c>
      <c r="E93" s="32">
        <f t="shared" si="7"/>
        <v>1.3930290000000001</v>
      </c>
      <c r="F93" s="32">
        <f t="shared" si="7"/>
        <v>-9.3600510000000003</v>
      </c>
      <c r="G93" s="32">
        <f t="shared" si="7"/>
        <v>-9.5727589999999996</v>
      </c>
      <c r="H93" s="32">
        <f t="shared" si="7"/>
        <v>-16.469138000000001</v>
      </c>
      <c r="I93" s="32">
        <f t="shared" si="6"/>
        <v>-17.708227000000001</v>
      </c>
      <c r="J93" s="31">
        <v>-9.3600510000000003</v>
      </c>
      <c r="K93" s="31">
        <v>-17.708227000000001</v>
      </c>
      <c r="L93" s="31">
        <v>8.4489230000000006</v>
      </c>
      <c r="M93" s="31">
        <v>-16.469138000000001</v>
      </c>
      <c r="N93" s="31">
        <v>18.197659000000002</v>
      </c>
      <c r="O93" s="31">
        <v>1.3930290000000001</v>
      </c>
      <c r="P93" s="31">
        <v>-9.5727589999999996</v>
      </c>
      <c r="Q93" s="31">
        <v>25.070564000000001</v>
      </c>
      <c r="S93" s="33">
        <f t="shared" si="9"/>
        <v>25.070564000000001</v>
      </c>
      <c r="T93">
        <v>25.070564000000001</v>
      </c>
      <c r="U93">
        <f t="shared" si="10"/>
        <v>1</v>
      </c>
      <c r="V93">
        <f t="shared" si="8"/>
        <v>1</v>
      </c>
      <c r="X93" s="16">
        <v>8</v>
      </c>
    </row>
    <row r="94" spans="1:24" x14ac:dyDescent="0.25">
      <c r="A94" s="9">
        <v>8</v>
      </c>
      <c r="B94" s="32">
        <f t="shared" si="7"/>
        <v>23.250465999999999</v>
      </c>
      <c r="C94" s="32">
        <f t="shared" si="7"/>
        <v>3.8397169999999998</v>
      </c>
      <c r="D94" s="32">
        <f t="shared" si="7"/>
        <v>3.3020350000000001</v>
      </c>
      <c r="E94" s="32">
        <f t="shared" si="7"/>
        <v>-0.30056699999999997</v>
      </c>
      <c r="F94" s="32">
        <f t="shared" si="7"/>
        <v>-2.9984540000000002</v>
      </c>
      <c r="G94" s="32">
        <f t="shared" si="7"/>
        <v>-4.2986829999999996</v>
      </c>
      <c r="H94" s="32">
        <f t="shared" si="7"/>
        <v>-7.815836</v>
      </c>
      <c r="I94" s="32">
        <f t="shared" si="6"/>
        <v>-14.978678</v>
      </c>
      <c r="J94" s="31">
        <v>-4.2986829999999996</v>
      </c>
      <c r="K94" s="31">
        <v>23.250465999999999</v>
      </c>
      <c r="L94" s="31">
        <v>-7.815836</v>
      </c>
      <c r="M94" s="31">
        <v>3.8397169999999998</v>
      </c>
      <c r="N94" s="31">
        <v>-2.9984540000000002</v>
      </c>
      <c r="O94" s="31">
        <v>-14.978678</v>
      </c>
      <c r="P94" s="31">
        <v>3.3020350000000001</v>
      </c>
      <c r="Q94" s="31">
        <v>-0.30056699999999997</v>
      </c>
      <c r="S94" s="33">
        <f t="shared" si="9"/>
        <v>-0.30056699999999997</v>
      </c>
      <c r="T94">
        <v>-0.30056699999999997</v>
      </c>
      <c r="U94">
        <f t="shared" si="10"/>
        <v>4</v>
      </c>
      <c r="V94">
        <f t="shared" si="8"/>
        <v>0.25</v>
      </c>
      <c r="X94" s="16">
        <v>2</v>
      </c>
    </row>
    <row r="95" spans="1:24" x14ac:dyDescent="0.25">
      <c r="A95" s="9">
        <v>3</v>
      </c>
      <c r="B95" s="32">
        <f t="shared" si="7"/>
        <v>94.287475999999998</v>
      </c>
      <c r="C95" s="32">
        <f t="shared" si="7"/>
        <v>86.205855999999997</v>
      </c>
      <c r="D95" s="32">
        <f t="shared" si="7"/>
        <v>11.385934000000001</v>
      </c>
      <c r="E95" s="32">
        <f t="shared" si="7"/>
        <v>-27.996849999999998</v>
      </c>
      <c r="F95" s="32">
        <f t="shared" si="7"/>
        <v>-28.769904</v>
      </c>
      <c r="G95" s="32">
        <f t="shared" si="7"/>
        <v>-30.51641</v>
      </c>
      <c r="H95" s="32">
        <f t="shared" si="7"/>
        <v>-43.804431000000001</v>
      </c>
      <c r="I95" s="32">
        <f t="shared" si="6"/>
        <v>-60.791674999999998</v>
      </c>
      <c r="J95" s="31">
        <v>-30.51641</v>
      </c>
      <c r="K95" s="31">
        <v>94.287475999999998</v>
      </c>
      <c r="L95" s="31">
        <v>-43.804431000000001</v>
      </c>
      <c r="M95" s="31">
        <v>-28.769904</v>
      </c>
      <c r="N95" s="31">
        <v>11.385934000000001</v>
      </c>
      <c r="O95" s="31">
        <v>-60.791674999999998</v>
      </c>
      <c r="P95" s="31">
        <v>86.205855999999997</v>
      </c>
      <c r="Q95" s="31">
        <v>-27.996849999999998</v>
      </c>
      <c r="S95" s="33">
        <f t="shared" si="9"/>
        <v>-43.804431000000001</v>
      </c>
      <c r="T95">
        <v>-43.804431000000001</v>
      </c>
      <c r="U95">
        <f t="shared" si="10"/>
        <v>7</v>
      </c>
      <c r="V95">
        <f t="shared" si="8"/>
        <v>0.14285714285714285</v>
      </c>
      <c r="X95" s="16">
        <v>2</v>
      </c>
    </row>
    <row r="96" spans="1:24" x14ac:dyDescent="0.25">
      <c r="A96" s="9">
        <v>6</v>
      </c>
      <c r="B96" s="32">
        <f t="shared" si="7"/>
        <v>85.378719000000004</v>
      </c>
      <c r="C96" s="32">
        <f t="shared" si="7"/>
        <v>61.097963999999997</v>
      </c>
      <c r="D96" s="32">
        <f t="shared" si="7"/>
        <v>48.504446000000002</v>
      </c>
      <c r="E96" s="32">
        <f t="shared" si="7"/>
        <v>4.8111940000000004</v>
      </c>
      <c r="F96" s="32">
        <f t="shared" si="7"/>
        <v>-36.720686999999998</v>
      </c>
      <c r="G96" s="32">
        <f t="shared" si="7"/>
        <v>-37.158161</v>
      </c>
      <c r="H96" s="32">
        <f t="shared" si="7"/>
        <v>-46.320428</v>
      </c>
      <c r="I96" s="32">
        <f t="shared" si="6"/>
        <v>-79.593096000000003</v>
      </c>
      <c r="J96" s="31">
        <v>-37.158161</v>
      </c>
      <c r="K96" s="31">
        <v>48.504446000000002</v>
      </c>
      <c r="L96" s="31">
        <v>-79.593096000000003</v>
      </c>
      <c r="M96" s="31">
        <v>-46.320428</v>
      </c>
      <c r="N96" s="31">
        <v>-36.720686999999998</v>
      </c>
      <c r="O96" s="31">
        <v>4.8111940000000004</v>
      </c>
      <c r="P96" s="31">
        <v>85.378719000000004</v>
      </c>
      <c r="Q96" s="31">
        <v>61.097963999999997</v>
      </c>
      <c r="S96" s="33">
        <f t="shared" si="9"/>
        <v>4.8111940000000004</v>
      </c>
      <c r="T96">
        <v>4.8111940000000004</v>
      </c>
      <c r="U96">
        <f t="shared" si="10"/>
        <v>4</v>
      </c>
      <c r="V96">
        <f t="shared" si="8"/>
        <v>0.25</v>
      </c>
      <c r="X96" s="16">
        <v>7</v>
      </c>
    </row>
    <row r="97" spans="1:24" x14ac:dyDescent="0.25">
      <c r="A97" s="9">
        <v>2</v>
      </c>
      <c r="B97" s="32">
        <f t="shared" si="7"/>
        <v>64.052830999999998</v>
      </c>
      <c r="C97" s="32">
        <f t="shared" si="7"/>
        <v>50.286203999999998</v>
      </c>
      <c r="D97" s="32">
        <f t="shared" si="7"/>
        <v>15.313758</v>
      </c>
      <c r="E97" s="32">
        <f t="shared" si="7"/>
        <v>8.7221189999999993</v>
      </c>
      <c r="F97" s="32">
        <f t="shared" si="7"/>
        <v>4.7386109999999997</v>
      </c>
      <c r="G97" s="32">
        <f t="shared" si="7"/>
        <v>-28.495640999999999</v>
      </c>
      <c r="H97" s="32">
        <f t="shared" si="7"/>
        <v>-50.157902</v>
      </c>
      <c r="I97" s="32">
        <f t="shared" si="6"/>
        <v>-64.460014000000001</v>
      </c>
      <c r="J97" s="31">
        <v>-64.460014000000001</v>
      </c>
      <c r="K97" s="31">
        <v>8.7221189999999993</v>
      </c>
      <c r="L97" s="31">
        <v>-50.157902</v>
      </c>
      <c r="M97" s="31">
        <v>-28.495640999999999</v>
      </c>
      <c r="N97" s="31">
        <v>15.313758</v>
      </c>
      <c r="O97" s="31">
        <v>4.7386109999999997</v>
      </c>
      <c r="P97" s="31">
        <v>64.052830999999998</v>
      </c>
      <c r="Q97" s="31">
        <v>50.286203999999998</v>
      </c>
      <c r="S97" s="33">
        <f t="shared" si="9"/>
        <v>8.7221189999999993</v>
      </c>
      <c r="T97">
        <v>8.7221189999999993</v>
      </c>
      <c r="U97">
        <f t="shared" si="10"/>
        <v>4</v>
      </c>
      <c r="V97">
        <f t="shared" si="8"/>
        <v>0.25</v>
      </c>
      <c r="X97" s="16">
        <v>7</v>
      </c>
    </row>
    <row r="98" spans="1:24" x14ac:dyDescent="0.25">
      <c r="A98" s="9">
        <v>2</v>
      </c>
      <c r="B98" s="32">
        <f t="shared" si="7"/>
        <v>88.831056000000004</v>
      </c>
      <c r="C98" s="32">
        <f t="shared" si="7"/>
        <v>85.631285000000005</v>
      </c>
      <c r="D98" s="32">
        <f t="shared" si="7"/>
        <v>10.726946999999999</v>
      </c>
      <c r="E98" s="32">
        <f t="shared" si="7"/>
        <v>-14.686411</v>
      </c>
      <c r="F98" s="32">
        <f t="shared" si="7"/>
        <v>-17.075786999999998</v>
      </c>
      <c r="G98" s="32">
        <f t="shared" si="7"/>
        <v>-33.157722</v>
      </c>
      <c r="H98" s="32">
        <f t="shared" si="7"/>
        <v>-38.457951000000001</v>
      </c>
      <c r="I98" s="32">
        <f t="shared" si="6"/>
        <v>-81.811415999999994</v>
      </c>
      <c r="J98" s="31">
        <v>85.631285000000005</v>
      </c>
      <c r="K98" s="31">
        <v>10.726946999999999</v>
      </c>
      <c r="L98" s="31">
        <v>-38.457951000000001</v>
      </c>
      <c r="M98" s="31">
        <v>-17.075786999999998</v>
      </c>
      <c r="N98" s="31">
        <v>88.831056000000004</v>
      </c>
      <c r="O98" s="31">
        <v>-14.686411</v>
      </c>
      <c r="P98" s="31">
        <v>-81.811415999999994</v>
      </c>
      <c r="Q98" s="31">
        <v>-33.157722</v>
      </c>
      <c r="S98" s="33">
        <f t="shared" si="9"/>
        <v>10.726946999999999</v>
      </c>
      <c r="T98">
        <v>10.726946999999999</v>
      </c>
      <c r="U98">
        <f t="shared" si="10"/>
        <v>3</v>
      </c>
      <c r="V98">
        <f t="shared" si="8"/>
        <v>0.33333333333333331</v>
      </c>
      <c r="X98" s="16">
        <v>5</v>
      </c>
    </row>
    <row r="99" spans="1:24" x14ac:dyDescent="0.25">
      <c r="A99" s="9">
        <v>6</v>
      </c>
      <c r="B99" s="32">
        <f t="shared" si="7"/>
        <v>14.195389</v>
      </c>
      <c r="C99" s="32">
        <f t="shared" si="7"/>
        <v>4.0499299999999998</v>
      </c>
      <c r="D99" s="32">
        <f t="shared" si="7"/>
        <v>3.8484750000000001</v>
      </c>
      <c r="E99" s="32">
        <f t="shared" si="7"/>
        <v>3.7717580000000002</v>
      </c>
      <c r="F99" s="32">
        <f t="shared" si="7"/>
        <v>-4.0039769999999999</v>
      </c>
      <c r="G99" s="32">
        <f t="shared" si="7"/>
        <v>-4.3473689999999996</v>
      </c>
      <c r="H99" s="32">
        <f t="shared" si="7"/>
        <v>-6.7040480000000002</v>
      </c>
      <c r="I99" s="32">
        <f t="shared" si="6"/>
        <v>-10.810157999999999</v>
      </c>
      <c r="J99" s="31">
        <v>4.0499299999999998</v>
      </c>
      <c r="K99" s="31">
        <v>3.7717580000000002</v>
      </c>
      <c r="L99" s="31">
        <v>-4.0039769999999999</v>
      </c>
      <c r="M99" s="31">
        <v>-10.810157999999999</v>
      </c>
      <c r="N99" s="31">
        <v>-6.7040480000000002</v>
      </c>
      <c r="O99" s="31">
        <v>3.8484750000000001</v>
      </c>
      <c r="P99" s="31">
        <v>14.195389</v>
      </c>
      <c r="Q99" s="31">
        <v>-4.3473689999999996</v>
      </c>
      <c r="S99" s="33">
        <f t="shared" si="9"/>
        <v>3.8484750000000001</v>
      </c>
      <c r="T99">
        <v>3.8484750000000001</v>
      </c>
      <c r="U99">
        <f t="shared" si="10"/>
        <v>3</v>
      </c>
      <c r="V99">
        <f t="shared" si="8"/>
        <v>0.33333333333333331</v>
      </c>
      <c r="X99" s="16">
        <v>7</v>
      </c>
    </row>
    <row r="100" spans="1:24" x14ac:dyDescent="0.25">
      <c r="A100" s="9">
        <v>8</v>
      </c>
      <c r="B100" s="32">
        <f t="shared" si="7"/>
        <v>36.685907</v>
      </c>
      <c r="C100" s="32">
        <f t="shared" si="7"/>
        <v>9.2823290000000007</v>
      </c>
      <c r="D100" s="32">
        <f t="shared" si="7"/>
        <v>7.8968179999999997</v>
      </c>
      <c r="E100" s="32">
        <f t="shared" si="7"/>
        <v>-6.3458000000000001E-2</v>
      </c>
      <c r="F100" s="32">
        <f t="shared" si="7"/>
        <v>-11.395959</v>
      </c>
      <c r="G100" s="32">
        <f t="shared" si="7"/>
        <v>-12.285619000000001</v>
      </c>
      <c r="H100" s="32">
        <f t="shared" si="7"/>
        <v>-13.72245</v>
      </c>
      <c r="I100" s="32">
        <f t="shared" si="6"/>
        <v>-16.397570999999999</v>
      </c>
      <c r="J100" s="31">
        <v>-13.72245</v>
      </c>
      <c r="K100" s="31">
        <v>9.2823290000000007</v>
      </c>
      <c r="L100" s="31">
        <v>-12.285619000000001</v>
      </c>
      <c r="M100" s="31">
        <v>-16.397570999999999</v>
      </c>
      <c r="N100" s="31">
        <v>-6.3458000000000001E-2</v>
      </c>
      <c r="O100" s="31">
        <v>7.8968179999999997</v>
      </c>
      <c r="P100" s="31">
        <v>36.685907</v>
      </c>
      <c r="Q100" s="31">
        <v>-11.395959</v>
      </c>
      <c r="S100" s="33">
        <f t="shared" si="9"/>
        <v>-11.395959</v>
      </c>
      <c r="T100">
        <v>-11.395959</v>
      </c>
      <c r="U100">
        <f t="shared" si="10"/>
        <v>5</v>
      </c>
      <c r="V100">
        <f t="shared" si="8"/>
        <v>0.2</v>
      </c>
      <c r="X100" s="16">
        <v>7</v>
      </c>
    </row>
    <row r="101" spans="1:24" x14ac:dyDescent="0.25">
      <c r="A101" s="9">
        <v>2</v>
      </c>
      <c r="B101" s="32">
        <f t="shared" si="7"/>
        <v>24.887077999999999</v>
      </c>
      <c r="C101" s="32">
        <f t="shared" si="7"/>
        <v>21.483377000000001</v>
      </c>
      <c r="D101" s="32">
        <f t="shared" si="7"/>
        <v>8.6163480000000003</v>
      </c>
      <c r="E101" s="32">
        <f t="shared" si="7"/>
        <v>-5.1019589999999999</v>
      </c>
      <c r="F101" s="32">
        <f t="shared" si="7"/>
        <v>-5.3030119999999998</v>
      </c>
      <c r="G101" s="32">
        <f t="shared" si="7"/>
        <v>-13.378228999999999</v>
      </c>
      <c r="H101" s="32">
        <f t="shared" si="7"/>
        <v>-14.714757000000001</v>
      </c>
      <c r="I101" s="32">
        <f t="shared" si="6"/>
        <v>-16.488856999999999</v>
      </c>
      <c r="J101" s="31">
        <v>-14.714757000000001</v>
      </c>
      <c r="K101" s="31">
        <v>21.483377000000001</v>
      </c>
      <c r="L101" s="31">
        <v>-5.1019589999999999</v>
      </c>
      <c r="M101" s="31">
        <v>-13.378228999999999</v>
      </c>
      <c r="N101" s="31">
        <v>-16.488856999999999</v>
      </c>
      <c r="O101" s="31">
        <v>-5.3030119999999998</v>
      </c>
      <c r="P101" s="31">
        <v>24.887077999999999</v>
      </c>
      <c r="Q101" s="31">
        <v>8.6163480000000003</v>
      </c>
      <c r="S101" s="33">
        <f t="shared" si="9"/>
        <v>21.483377000000001</v>
      </c>
      <c r="T101">
        <v>21.483377000000001</v>
      </c>
      <c r="U101">
        <f t="shared" si="10"/>
        <v>2</v>
      </c>
      <c r="V101">
        <f t="shared" si="8"/>
        <v>0.5</v>
      </c>
      <c r="X101" s="16">
        <v>7</v>
      </c>
    </row>
    <row r="102" spans="1:24" x14ac:dyDescent="0.25">
      <c r="A102" s="9">
        <v>8</v>
      </c>
      <c r="B102" s="32">
        <f t="shared" si="7"/>
        <v>53.969768999999999</v>
      </c>
      <c r="C102" s="32">
        <f t="shared" si="7"/>
        <v>16.953620000000001</v>
      </c>
      <c r="D102" s="32">
        <f t="shared" si="7"/>
        <v>5.1744890000000003</v>
      </c>
      <c r="E102" s="32">
        <f t="shared" si="7"/>
        <v>0.18038999999999999</v>
      </c>
      <c r="F102" s="32">
        <f t="shared" si="7"/>
        <v>-2.2172510000000001</v>
      </c>
      <c r="G102" s="32">
        <f t="shared" si="7"/>
        <v>-17.519015</v>
      </c>
      <c r="H102" s="32">
        <f t="shared" si="7"/>
        <v>-26.961397000000002</v>
      </c>
      <c r="I102" s="32">
        <f t="shared" si="6"/>
        <v>-29.580622000000002</v>
      </c>
      <c r="J102" s="31">
        <v>16.953620000000001</v>
      </c>
      <c r="K102" s="31">
        <v>53.969768999999999</v>
      </c>
      <c r="L102" s="31">
        <v>-2.2172510000000001</v>
      </c>
      <c r="M102" s="31">
        <v>-26.961397000000002</v>
      </c>
      <c r="N102" s="31">
        <v>-17.519015</v>
      </c>
      <c r="O102" s="31">
        <v>0.18038999999999999</v>
      </c>
      <c r="P102" s="31">
        <v>5.1744890000000003</v>
      </c>
      <c r="Q102" s="31">
        <v>-29.580622000000002</v>
      </c>
      <c r="S102" s="33">
        <f t="shared" si="9"/>
        <v>-29.580622000000002</v>
      </c>
      <c r="T102">
        <v>-29.580622000000002</v>
      </c>
      <c r="U102">
        <f t="shared" si="10"/>
        <v>8</v>
      </c>
      <c r="V102">
        <f t="shared" si="8"/>
        <v>0.125</v>
      </c>
      <c r="X102" s="16">
        <v>2</v>
      </c>
    </row>
    <row r="103" spans="1:24" x14ac:dyDescent="0.25">
      <c r="A103" s="9">
        <v>2</v>
      </c>
      <c r="B103" s="32">
        <f t="shared" si="7"/>
        <v>84.393096999999997</v>
      </c>
      <c r="C103" s="32">
        <f t="shared" si="7"/>
        <v>44.351519000000003</v>
      </c>
      <c r="D103" s="32">
        <f t="shared" si="7"/>
        <v>14.424958999999999</v>
      </c>
      <c r="E103" s="32">
        <f t="shared" si="7"/>
        <v>7.1672029999999998</v>
      </c>
      <c r="F103" s="32">
        <f t="shared" si="7"/>
        <v>-29.126218000000001</v>
      </c>
      <c r="G103" s="32">
        <f t="shared" si="7"/>
        <v>-34.717866999999998</v>
      </c>
      <c r="H103" s="32">
        <f t="shared" si="7"/>
        <v>-39.163094999999998</v>
      </c>
      <c r="I103" s="32">
        <f t="shared" si="6"/>
        <v>-47.329636999999998</v>
      </c>
      <c r="J103" s="31">
        <v>-47.329636999999998</v>
      </c>
      <c r="K103" s="31">
        <v>84.393096999999997</v>
      </c>
      <c r="L103" s="31">
        <v>-29.126218000000001</v>
      </c>
      <c r="M103" s="31">
        <v>-34.717866999999998</v>
      </c>
      <c r="N103" s="31">
        <v>44.351519000000003</v>
      </c>
      <c r="O103" s="31">
        <v>-39.163094999999998</v>
      </c>
      <c r="P103" s="31">
        <v>14.424958999999999</v>
      </c>
      <c r="Q103" s="31">
        <v>7.1672029999999998</v>
      </c>
      <c r="S103" s="33">
        <f t="shared" si="9"/>
        <v>84.393096999999997</v>
      </c>
      <c r="T103">
        <v>84.393096999999997</v>
      </c>
      <c r="U103">
        <f t="shared" si="10"/>
        <v>1</v>
      </c>
      <c r="V103">
        <f t="shared" si="8"/>
        <v>1</v>
      </c>
      <c r="X103" s="16">
        <v>2</v>
      </c>
    </row>
    <row r="104" spans="1:24" x14ac:dyDescent="0.25">
      <c r="A104" s="9">
        <v>8</v>
      </c>
      <c r="B104" s="32">
        <f t="shared" si="7"/>
        <v>25.285475999999999</v>
      </c>
      <c r="C104" s="32">
        <f t="shared" si="7"/>
        <v>6.8171670000000004</v>
      </c>
      <c r="D104" s="32">
        <f t="shared" si="7"/>
        <v>6.1667100000000001</v>
      </c>
      <c r="E104" s="32">
        <f t="shared" ref="B104:I133" si="11">LARGE($J104:$Q104,COLUMN()-1)</f>
        <v>-3.5675669999999999</v>
      </c>
      <c r="F104" s="32">
        <f t="shared" si="11"/>
        <v>-6.3152429999999997</v>
      </c>
      <c r="G104" s="32">
        <f t="shared" si="11"/>
        <v>-8.7799060000000004</v>
      </c>
      <c r="H104" s="32">
        <f t="shared" si="11"/>
        <v>-9.0424699999999998</v>
      </c>
      <c r="I104" s="32">
        <f t="shared" si="6"/>
        <v>-10.564170000000001</v>
      </c>
      <c r="J104" s="31">
        <v>6.1667100000000001</v>
      </c>
      <c r="K104" s="31">
        <v>6.8171670000000004</v>
      </c>
      <c r="L104" s="31">
        <v>-9.0424699999999998</v>
      </c>
      <c r="M104" s="31">
        <v>-3.5675669999999999</v>
      </c>
      <c r="N104" s="31">
        <v>25.285475999999999</v>
      </c>
      <c r="O104" s="31">
        <v>-8.7799060000000004</v>
      </c>
      <c r="P104" s="31">
        <v>-10.564170000000001</v>
      </c>
      <c r="Q104" s="31">
        <v>-6.3152429999999997</v>
      </c>
      <c r="S104" s="33">
        <f t="shared" si="9"/>
        <v>-6.3152429999999997</v>
      </c>
      <c r="T104">
        <v>-6.3152429999999997</v>
      </c>
      <c r="U104">
        <f t="shared" si="10"/>
        <v>5</v>
      </c>
      <c r="V104">
        <f t="shared" si="8"/>
        <v>0.2</v>
      </c>
      <c r="X104" s="16">
        <v>5</v>
      </c>
    </row>
    <row r="105" spans="1:24" x14ac:dyDescent="0.25">
      <c r="A105" s="9">
        <v>8</v>
      </c>
      <c r="B105" s="32">
        <f t="shared" si="11"/>
        <v>24.312542000000001</v>
      </c>
      <c r="C105" s="32">
        <f t="shared" si="11"/>
        <v>6.9280759999999999</v>
      </c>
      <c r="D105" s="32">
        <f t="shared" si="11"/>
        <v>6.5082209999999998</v>
      </c>
      <c r="E105" s="32">
        <f t="shared" si="11"/>
        <v>0.85747899999999999</v>
      </c>
      <c r="F105" s="32">
        <f t="shared" si="11"/>
        <v>0.745147</v>
      </c>
      <c r="G105" s="32">
        <f t="shared" si="11"/>
        <v>-6.7872000000000002E-2</v>
      </c>
      <c r="H105" s="32">
        <f t="shared" si="11"/>
        <v>-18.055308</v>
      </c>
      <c r="I105" s="32">
        <f t="shared" si="6"/>
        <v>-21.228286000000001</v>
      </c>
      <c r="J105" s="31">
        <v>0.85747899999999999</v>
      </c>
      <c r="K105" s="31">
        <v>6.5082209999999998</v>
      </c>
      <c r="L105" s="31">
        <v>-18.055308</v>
      </c>
      <c r="M105" s="31">
        <v>6.9280759999999999</v>
      </c>
      <c r="N105" s="31">
        <v>24.312542000000001</v>
      </c>
      <c r="O105" s="31">
        <v>-21.228286000000001</v>
      </c>
      <c r="P105" s="31">
        <v>0.745147</v>
      </c>
      <c r="Q105" s="31">
        <v>-6.7872000000000002E-2</v>
      </c>
      <c r="S105" s="33">
        <f t="shared" si="9"/>
        <v>-6.7872000000000002E-2</v>
      </c>
      <c r="T105">
        <v>-6.7872000000000002E-2</v>
      </c>
      <c r="U105">
        <f t="shared" si="10"/>
        <v>6</v>
      </c>
      <c r="V105">
        <f t="shared" si="8"/>
        <v>0.16666666666666666</v>
      </c>
      <c r="X105" s="16">
        <v>5</v>
      </c>
    </row>
    <row r="106" spans="1:24" x14ac:dyDescent="0.25">
      <c r="A106" s="9">
        <v>1</v>
      </c>
      <c r="B106" s="32">
        <f t="shared" si="11"/>
        <v>86.432824999999994</v>
      </c>
      <c r="C106" s="32">
        <f t="shared" si="11"/>
        <v>28.903257</v>
      </c>
      <c r="D106" s="32">
        <f t="shared" si="11"/>
        <v>-0.98732799999999998</v>
      </c>
      <c r="E106" s="32">
        <f t="shared" si="11"/>
        <v>-15.630107000000001</v>
      </c>
      <c r="F106" s="32">
        <f t="shared" si="11"/>
        <v>-20.379663000000001</v>
      </c>
      <c r="G106" s="32">
        <f t="shared" si="11"/>
        <v>-23.302432</v>
      </c>
      <c r="H106" s="32">
        <f t="shared" si="11"/>
        <v>-24.198426000000001</v>
      </c>
      <c r="I106" s="32">
        <f t="shared" si="6"/>
        <v>-30.838138000000001</v>
      </c>
      <c r="J106" s="31">
        <v>28.903257</v>
      </c>
      <c r="K106" s="31">
        <v>86.432824999999994</v>
      </c>
      <c r="L106" s="31">
        <v>-23.302432</v>
      </c>
      <c r="M106" s="31">
        <v>-15.630107000000001</v>
      </c>
      <c r="N106" s="31">
        <v>-30.838138000000001</v>
      </c>
      <c r="O106" s="31">
        <v>-24.198426000000001</v>
      </c>
      <c r="P106" s="31">
        <v>-0.98732799999999998</v>
      </c>
      <c r="Q106" s="31">
        <v>-20.379663000000001</v>
      </c>
      <c r="S106" s="33">
        <f t="shared" si="9"/>
        <v>28.903257</v>
      </c>
      <c r="T106">
        <v>28.903257</v>
      </c>
      <c r="U106">
        <f t="shared" si="10"/>
        <v>2</v>
      </c>
      <c r="V106">
        <f t="shared" si="8"/>
        <v>0.5</v>
      </c>
      <c r="X106" s="16">
        <v>2</v>
      </c>
    </row>
    <row r="107" spans="1:24" x14ac:dyDescent="0.25">
      <c r="A107" s="9">
        <v>5</v>
      </c>
      <c r="B107" s="32">
        <f t="shared" si="11"/>
        <v>52.884912</v>
      </c>
      <c r="C107" s="32">
        <f t="shared" si="11"/>
        <v>40.158096</v>
      </c>
      <c r="D107" s="32">
        <f t="shared" si="11"/>
        <v>1.4085000000000001</v>
      </c>
      <c r="E107" s="32">
        <f t="shared" si="11"/>
        <v>-3.8018019999999999</v>
      </c>
      <c r="F107" s="32">
        <f t="shared" si="11"/>
        <v>-3.8437890000000001</v>
      </c>
      <c r="G107" s="32">
        <f t="shared" si="11"/>
        <v>-8.1336440000000003</v>
      </c>
      <c r="H107" s="32">
        <f t="shared" si="11"/>
        <v>-37.692951999999998</v>
      </c>
      <c r="I107" s="32">
        <f t="shared" si="6"/>
        <v>-40.979326</v>
      </c>
      <c r="J107" s="31">
        <v>-3.8437890000000001</v>
      </c>
      <c r="K107" s="31">
        <v>52.884912</v>
      </c>
      <c r="L107" s="31">
        <v>-40.979326</v>
      </c>
      <c r="M107" s="31">
        <v>-37.692951999999998</v>
      </c>
      <c r="N107" s="31">
        <v>-3.8018019999999999</v>
      </c>
      <c r="O107" s="31">
        <v>1.4085000000000001</v>
      </c>
      <c r="P107" s="31">
        <v>40.158096</v>
      </c>
      <c r="Q107" s="31">
        <v>-8.1336440000000003</v>
      </c>
      <c r="S107" s="33">
        <f t="shared" si="9"/>
        <v>-3.8018019999999999</v>
      </c>
      <c r="T107">
        <v>-3.8018019999999999</v>
      </c>
      <c r="U107">
        <f t="shared" si="10"/>
        <v>4</v>
      </c>
      <c r="V107">
        <f t="shared" si="8"/>
        <v>0.25</v>
      </c>
      <c r="X107" s="16">
        <v>2</v>
      </c>
    </row>
    <row r="108" spans="1:24" x14ac:dyDescent="0.25">
      <c r="A108" s="9">
        <v>2</v>
      </c>
      <c r="B108" s="32">
        <f t="shared" si="11"/>
        <v>27.436154999999999</v>
      </c>
      <c r="C108" s="32">
        <f t="shared" si="11"/>
        <v>2.5252699999999999</v>
      </c>
      <c r="D108" s="32">
        <f t="shared" si="11"/>
        <v>1.392263</v>
      </c>
      <c r="E108" s="32">
        <f t="shared" si="11"/>
        <v>-0.236094</v>
      </c>
      <c r="F108" s="32">
        <f t="shared" si="11"/>
        <v>-1.567321</v>
      </c>
      <c r="G108" s="32">
        <f t="shared" si="11"/>
        <v>-6.0745579999999997</v>
      </c>
      <c r="H108" s="32">
        <f t="shared" si="11"/>
        <v>-11.015764000000001</v>
      </c>
      <c r="I108" s="32">
        <f t="shared" si="6"/>
        <v>-12.459951</v>
      </c>
      <c r="J108" s="31">
        <v>-6.0745579999999997</v>
      </c>
      <c r="K108" s="31">
        <v>1.392263</v>
      </c>
      <c r="L108" s="31">
        <v>-12.459951</v>
      </c>
      <c r="M108" s="31">
        <v>2.5252699999999999</v>
      </c>
      <c r="N108" s="31">
        <v>27.436154999999999</v>
      </c>
      <c r="O108" s="31">
        <v>-11.015764000000001</v>
      </c>
      <c r="P108" s="31">
        <v>-0.236094</v>
      </c>
      <c r="Q108" s="31">
        <v>-1.567321</v>
      </c>
      <c r="S108" s="33">
        <f t="shared" si="9"/>
        <v>1.392263</v>
      </c>
      <c r="T108">
        <v>1.392263</v>
      </c>
      <c r="U108">
        <f t="shared" si="10"/>
        <v>3</v>
      </c>
      <c r="V108">
        <f t="shared" si="8"/>
        <v>0.33333333333333331</v>
      </c>
      <c r="X108" s="16">
        <v>5</v>
      </c>
    </row>
    <row r="109" spans="1:24" x14ac:dyDescent="0.25">
      <c r="A109" s="9">
        <v>1</v>
      </c>
      <c r="B109" s="32">
        <f t="shared" si="11"/>
        <v>91.639009000000001</v>
      </c>
      <c r="C109" s="32">
        <f t="shared" si="11"/>
        <v>85.894796999999997</v>
      </c>
      <c r="D109" s="32">
        <f t="shared" si="11"/>
        <v>63.860286000000002</v>
      </c>
      <c r="E109" s="32">
        <f t="shared" si="11"/>
        <v>49.720348000000001</v>
      </c>
      <c r="F109" s="32">
        <f t="shared" si="11"/>
        <v>4.8309110000000004</v>
      </c>
      <c r="G109" s="32">
        <f t="shared" si="11"/>
        <v>-55.573926999999998</v>
      </c>
      <c r="H109" s="32">
        <f t="shared" si="11"/>
        <v>-119.72627</v>
      </c>
      <c r="I109" s="32">
        <f t="shared" si="6"/>
        <v>-120.64519799999999</v>
      </c>
      <c r="J109" s="31">
        <v>-120.64519799999999</v>
      </c>
      <c r="K109" s="31">
        <v>4.8309110000000004</v>
      </c>
      <c r="L109" s="31">
        <v>-55.573926999999998</v>
      </c>
      <c r="M109" s="31">
        <v>-119.72627</v>
      </c>
      <c r="N109" s="31">
        <v>85.894796999999997</v>
      </c>
      <c r="O109" s="31">
        <v>49.720348000000001</v>
      </c>
      <c r="P109" s="31">
        <v>91.639009000000001</v>
      </c>
      <c r="Q109" s="31">
        <v>63.860286000000002</v>
      </c>
      <c r="S109" s="33">
        <f t="shared" si="9"/>
        <v>-120.64519799999999</v>
      </c>
      <c r="T109">
        <v>-120.64519799999999</v>
      </c>
      <c r="U109">
        <f t="shared" si="10"/>
        <v>8</v>
      </c>
      <c r="V109">
        <f t="shared" si="8"/>
        <v>0.125</v>
      </c>
      <c r="X109" s="16">
        <v>7</v>
      </c>
    </row>
    <row r="110" spans="1:24" x14ac:dyDescent="0.25">
      <c r="A110" s="9">
        <v>2</v>
      </c>
      <c r="B110" s="32">
        <f t="shared" si="11"/>
        <v>22.322229</v>
      </c>
      <c r="C110" s="32">
        <f t="shared" si="11"/>
        <v>18.302140999999999</v>
      </c>
      <c r="D110" s="32">
        <f t="shared" si="11"/>
        <v>3.699182</v>
      </c>
      <c r="E110" s="32">
        <f t="shared" si="11"/>
        <v>2.619653</v>
      </c>
      <c r="F110" s="32">
        <f t="shared" si="11"/>
        <v>1.327453</v>
      </c>
      <c r="G110" s="32">
        <f t="shared" si="11"/>
        <v>-6.7279330000000002</v>
      </c>
      <c r="H110" s="32">
        <f t="shared" si="11"/>
        <v>-15.845871000000001</v>
      </c>
      <c r="I110" s="32">
        <f t="shared" si="6"/>
        <v>-25.696866</v>
      </c>
      <c r="J110" s="31">
        <v>3.699182</v>
      </c>
      <c r="K110" s="31">
        <v>18.302140999999999</v>
      </c>
      <c r="L110" s="31">
        <v>-25.696866</v>
      </c>
      <c r="M110" s="31">
        <v>-15.845871000000001</v>
      </c>
      <c r="N110" s="31">
        <v>2.619653</v>
      </c>
      <c r="O110" s="31">
        <v>1.327453</v>
      </c>
      <c r="P110" s="31">
        <v>-6.7279330000000002</v>
      </c>
      <c r="Q110" s="31">
        <v>22.322229</v>
      </c>
      <c r="S110" s="33">
        <f t="shared" si="9"/>
        <v>18.302140999999999</v>
      </c>
      <c r="T110">
        <v>18.302140999999999</v>
      </c>
      <c r="U110">
        <f t="shared" si="10"/>
        <v>2</v>
      </c>
      <c r="V110">
        <f t="shared" si="8"/>
        <v>0.5</v>
      </c>
      <c r="X110" s="16">
        <v>8</v>
      </c>
    </row>
    <row r="111" spans="1:24" x14ac:dyDescent="0.25">
      <c r="A111" s="9">
        <v>5</v>
      </c>
      <c r="B111" s="32">
        <f t="shared" si="11"/>
        <v>43.521222999999999</v>
      </c>
      <c r="C111" s="32">
        <f t="shared" si="11"/>
        <v>13.671256</v>
      </c>
      <c r="D111" s="32">
        <f t="shared" si="11"/>
        <v>-2.7873640000000002</v>
      </c>
      <c r="E111" s="32">
        <f t="shared" si="11"/>
        <v>-5.2123270000000002</v>
      </c>
      <c r="F111" s="32">
        <f t="shared" si="11"/>
        <v>-7.6585080000000003</v>
      </c>
      <c r="G111" s="32">
        <f t="shared" si="11"/>
        <v>-10.779667999999999</v>
      </c>
      <c r="H111" s="32">
        <f t="shared" si="11"/>
        <v>-12.788932000000001</v>
      </c>
      <c r="I111" s="32">
        <f t="shared" si="6"/>
        <v>-17.965681</v>
      </c>
      <c r="J111" s="31">
        <v>-5.2123270000000002</v>
      </c>
      <c r="K111" s="31">
        <v>43.521222999999999</v>
      </c>
      <c r="L111" s="31">
        <v>-10.779667999999999</v>
      </c>
      <c r="M111" s="31">
        <v>-7.6585080000000003</v>
      </c>
      <c r="N111" s="31">
        <v>13.671256</v>
      </c>
      <c r="O111" s="31">
        <v>-12.788932000000001</v>
      </c>
      <c r="P111" s="31">
        <v>-2.7873640000000002</v>
      </c>
      <c r="Q111" s="31">
        <v>-17.965681</v>
      </c>
      <c r="S111" s="33">
        <f t="shared" si="9"/>
        <v>13.671256</v>
      </c>
      <c r="T111">
        <v>13.671256</v>
      </c>
      <c r="U111">
        <f t="shared" si="10"/>
        <v>2</v>
      </c>
      <c r="V111">
        <f t="shared" si="8"/>
        <v>0.5</v>
      </c>
      <c r="X111" s="16">
        <v>2</v>
      </c>
    </row>
    <row r="112" spans="1:24" x14ac:dyDescent="0.25">
      <c r="A112" s="9">
        <v>4</v>
      </c>
      <c r="B112" s="32">
        <f t="shared" si="11"/>
        <v>28.104842999999999</v>
      </c>
      <c r="C112" s="32">
        <f t="shared" si="11"/>
        <v>0.445969</v>
      </c>
      <c r="D112" s="32">
        <f t="shared" si="11"/>
        <v>-2.3019799999999999</v>
      </c>
      <c r="E112" s="32">
        <f t="shared" si="11"/>
        <v>-3.1209280000000001</v>
      </c>
      <c r="F112" s="32">
        <f t="shared" si="11"/>
        <v>-3.5777260000000002</v>
      </c>
      <c r="G112" s="32">
        <f t="shared" si="11"/>
        <v>-5.5955700000000004</v>
      </c>
      <c r="H112" s="32">
        <f t="shared" si="11"/>
        <v>-6.6616739999999997</v>
      </c>
      <c r="I112" s="32">
        <f t="shared" si="6"/>
        <v>-7.2929370000000002</v>
      </c>
      <c r="J112" s="31">
        <v>-2.3019799999999999</v>
      </c>
      <c r="K112" s="31">
        <v>28.104842999999999</v>
      </c>
      <c r="L112" s="31">
        <v>-5.5955700000000004</v>
      </c>
      <c r="M112" s="31">
        <v>0.445969</v>
      </c>
      <c r="N112" s="31">
        <v>-6.6616739999999997</v>
      </c>
      <c r="O112" s="31">
        <v>-7.2929370000000002</v>
      </c>
      <c r="P112" s="31">
        <v>-3.5777260000000002</v>
      </c>
      <c r="Q112" s="31">
        <v>-3.1209280000000001</v>
      </c>
      <c r="S112" s="33">
        <f t="shared" si="9"/>
        <v>0.445969</v>
      </c>
      <c r="T112">
        <v>0.445969</v>
      </c>
      <c r="U112">
        <f t="shared" si="10"/>
        <v>2</v>
      </c>
      <c r="V112">
        <f t="shared" si="8"/>
        <v>0.5</v>
      </c>
      <c r="X112" s="16">
        <v>2</v>
      </c>
    </row>
    <row r="113" spans="1:24" x14ac:dyDescent="0.25">
      <c r="A113" s="9">
        <v>2</v>
      </c>
      <c r="B113" s="32">
        <f t="shared" si="11"/>
        <v>166.41149999999999</v>
      </c>
      <c r="C113" s="32">
        <f t="shared" si="11"/>
        <v>-4.9296509999999998</v>
      </c>
      <c r="D113" s="32">
        <f t="shared" si="11"/>
        <v>-15.441376999999999</v>
      </c>
      <c r="E113" s="32">
        <f t="shared" si="11"/>
        <v>-16.711552999999999</v>
      </c>
      <c r="F113" s="32">
        <f t="shared" si="11"/>
        <v>-18.140249000000001</v>
      </c>
      <c r="G113" s="32">
        <f t="shared" si="11"/>
        <v>-24.106819000000002</v>
      </c>
      <c r="H113" s="32">
        <f t="shared" si="11"/>
        <v>-31.753018000000001</v>
      </c>
      <c r="I113" s="32">
        <f t="shared" si="6"/>
        <v>-55.328851</v>
      </c>
      <c r="J113" s="31">
        <v>-24.106819000000002</v>
      </c>
      <c r="K113" s="31">
        <v>166.41149999999999</v>
      </c>
      <c r="L113" s="31">
        <v>-31.753018000000001</v>
      </c>
      <c r="M113" s="31">
        <v>-55.328851</v>
      </c>
      <c r="N113" s="31">
        <v>-15.441376999999999</v>
      </c>
      <c r="O113" s="31">
        <v>-18.140249000000001</v>
      </c>
      <c r="P113" s="31">
        <v>-4.9296509999999998</v>
      </c>
      <c r="Q113" s="31">
        <v>-16.711552999999999</v>
      </c>
      <c r="S113" s="33">
        <f t="shared" si="9"/>
        <v>166.41149999999999</v>
      </c>
      <c r="T113">
        <v>166.41149999999999</v>
      </c>
      <c r="U113">
        <f t="shared" si="10"/>
        <v>1</v>
      </c>
      <c r="V113">
        <f t="shared" si="8"/>
        <v>1</v>
      </c>
      <c r="X113" s="16">
        <v>2</v>
      </c>
    </row>
    <row r="114" spans="1:24" x14ac:dyDescent="0.25">
      <c r="A114" s="9">
        <v>5</v>
      </c>
      <c r="B114" s="32">
        <f t="shared" si="11"/>
        <v>268.77848</v>
      </c>
      <c r="C114" s="32">
        <f t="shared" si="11"/>
        <v>93.228699000000006</v>
      </c>
      <c r="D114" s="32">
        <f t="shared" si="11"/>
        <v>33.727290000000004</v>
      </c>
      <c r="E114" s="32">
        <f t="shared" si="11"/>
        <v>-5.9979870000000002</v>
      </c>
      <c r="F114" s="32">
        <f t="shared" si="11"/>
        <v>-12.451931</v>
      </c>
      <c r="G114" s="32">
        <f t="shared" si="11"/>
        <v>-116.601896</v>
      </c>
      <c r="H114" s="32">
        <f t="shared" si="11"/>
        <v>-122.192385</v>
      </c>
      <c r="I114" s="32">
        <f t="shared" si="6"/>
        <v>-138.49032099999999</v>
      </c>
      <c r="J114" s="31">
        <v>-5.9979870000000002</v>
      </c>
      <c r="K114" s="31">
        <v>33.727290000000004</v>
      </c>
      <c r="L114" s="31">
        <v>-122.192385</v>
      </c>
      <c r="M114" s="31">
        <v>-138.49032099999999</v>
      </c>
      <c r="N114" s="31">
        <v>268.77848</v>
      </c>
      <c r="O114" s="31">
        <v>-12.451931</v>
      </c>
      <c r="P114" s="31">
        <v>93.228699000000006</v>
      </c>
      <c r="Q114" s="31">
        <v>-116.601896</v>
      </c>
      <c r="S114" s="33">
        <f t="shared" si="9"/>
        <v>268.77848</v>
      </c>
      <c r="T114">
        <v>268.77848</v>
      </c>
      <c r="U114">
        <f t="shared" si="10"/>
        <v>1</v>
      </c>
      <c r="V114">
        <f t="shared" si="8"/>
        <v>1</v>
      </c>
      <c r="X114" s="16">
        <v>5</v>
      </c>
    </row>
    <row r="115" spans="1:24" x14ac:dyDescent="0.25">
      <c r="A115" s="9">
        <v>5</v>
      </c>
      <c r="B115" s="32">
        <f t="shared" si="11"/>
        <v>18.818266000000001</v>
      </c>
      <c r="C115" s="32">
        <f t="shared" si="11"/>
        <v>7.7080120000000001</v>
      </c>
      <c r="D115" s="32">
        <f t="shared" si="11"/>
        <v>5.8636819999999998</v>
      </c>
      <c r="E115" s="32">
        <f t="shared" si="11"/>
        <v>4.1389630000000004</v>
      </c>
      <c r="F115" s="32">
        <f t="shared" si="11"/>
        <v>-2.2504240000000002</v>
      </c>
      <c r="G115" s="32">
        <f t="shared" si="11"/>
        <v>-5.9281959999999998</v>
      </c>
      <c r="H115" s="32">
        <f t="shared" si="11"/>
        <v>-8.555256</v>
      </c>
      <c r="I115" s="32">
        <f t="shared" si="6"/>
        <v>-19.795048000000001</v>
      </c>
      <c r="J115" s="31">
        <v>5.8636819999999998</v>
      </c>
      <c r="K115" s="31">
        <v>4.1389630000000004</v>
      </c>
      <c r="L115" s="31">
        <v>-8.555256</v>
      </c>
      <c r="M115" s="31">
        <v>-5.9281959999999998</v>
      </c>
      <c r="N115" s="31">
        <v>18.818266000000001</v>
      </c>
      <c r="O115" s="31">
        <v>-2.2504240000000002</v>
      </c>
      <c r="P115" s="31">
        <v>-19.795048000000001</v>
      </c>
      <c r="Q115" s="31">
        <v>7.7080120000000001</v>
      </c>
      <c r="S115" s="33">
        <f t="shared" si="9"/>
        <v>18.818266000000001</v>
      </c>
      <c r="T115">
        <v>18.818266000000001</v>
      </c>
      <c r="U115">
        <f t="shared" si="10"/>
        <v>1</v>
      </c>
      <c r="V115">
        <f t="shared" si="8"/>
        <v>1</v>
      </c>
      <c r="X115" s="16">
        <v>5</v>
      </c>
    </row>
    <row r="116" spans="1:24" x14ac:dyDescent="0.25">
      <c r="A116" s="9">
        <v>2</v>
      </c>
      <c r="B116" s="32">
        <f t="shared" si="11"/>
        <v>60.006103000000003</v>
      </c>
      <c r="C116" s="32">
        <f t="shared" si="11"/>
        <v>41.063141000000002</v>
      </c>
      <c r="D116" s="32">
        <f t="shared" si="11"/>
        <v>18.420401999999999</v>
      </c>
      <c r="E116" s="32">
        <f t="shared" si="11"/>
        <v>-8.2671919999999997</v>
      </c>
      <c r="F116" s="32">
        <f t="shared" si="11"/>
        <v>-15.170382999999999</v>
      </c>
      <c r="G116" s="32">
        <f t="shared" si="11"/>
        <v>-18.856162999999999</v>
      </c>
      <c r="H116" s="32">
        <f t="shared" si="11"/>
        <v>-20.425141</v>
      </c>
      <c r="I116" s="32">
        <f t="shared" si="6"/>
        <v>-56.770780000000002</v>
      </c>
      <c r="J116" s="31">
        <v>-20.425141</v>
      </c>
      <c r="K116" s="31">
        <v>-15.170382999999999</v>
      </c>
      <c r="L116" s="31">
        <v>18.420401999999999</v>
      </c>
      <c r="M116" s="31">
        <v>-8.2671919999999997</v>
      </c>
      <c r="N116" s="31">
        <v>-18.856162999999999</v>
      </c>
      <c r="O116" s="31">
        <v>41.063141000000002</v>
      </c>
      <c r="P116" s="31">
        <v>-56.770780000000002</v>
      </c>
      <c r="Q116" s="31">
        <v>60.006103000000003</v>
      </c>
      <c r="S116" s="33">
        <f t="shared" si="9"/>
        <v>-15.170382999999999</v>
      </c>
      <c r="T116">
        <v>-15.170382999999999</v>
      </c>
      <c r="U116">
        <f t="shared" si="10"/>
        <v>5</v>
      </c>
      <c r="V116">
        <f t="shared" si="8"/>
        <v>0.2</v>
      </c>
      <c r="X116" s="16">
        <v>8</v>
      </c>
    </row>
    <row r="117" spans="1:24" x14ac:dyDescent="0.25">
      <c r="A117" s="9">
        <v>6</v>
      </c>
      <c r="B117" s="32">
        <f t="shared" si="11"/>
        <v>0</v>
      </c>
      <c r="C117" s="32">
        <f t="shared" si="11"/>
        <v>0</v>
      </c>
      <c r="D117" s="32">
        <f t="shared" si="11"/>
        <v>0</v>
      </c>
      <c r="E117" s="32">
        <f t="shared" si="11"/>
        <v>0</v>
      </c>
      <c r="F117" s="32">
        <f t="shared" si="11"/>
        <v>0</v>
      </c>
      <c r="G117" s="32">
        <f t="shared" si="11"/>
        <v>0</v>
      </c>
      <c r="H117" s="32">
        <f t="shared" si="11"/>
        <v>0</v>
      </c>
      <c r="I117" s="32">
        <f t="shared" si="6"/>
        <v>0</v>
      </c>
      <c r="J117" s="31">
        <v>0</v>
      </c>
      <c r="K117" s="31">
        <v>0</v>
      </c>
      <c r="L117" s="31">
        <v>0</v>
      </c>
      <c r="M117" s="31">
        <v>0</v>
      </c>
      <c r="N117" s="31">
        <v>0</v>
      </c>
      <c r="O117" s="31">
        <v>0</v>
      </c>
      <c r="P117" s="31">
        <v>0</v>
      </c>
      <c r="Q117" s="31">
        <v>0</v>
      </c>
      <c r="S117" s="33">
        <f t="shared" si="9"/>
        <v>0</v>
      </c>
      <c r="T117">
        <v>0</v>
      </c>
      <c r="U117">
        <f t="shared" si="10"/>
        <v>1</v>
      </c>
      <c r="V117">
        <f t="shared" si="8"/>
        <v>1</v>
      </c>
      <c r="X117" s="16">
        <v>1</v>
      </c>
    </row>
    <row r="118" spans="1:24" x14ac:dyDescent="0.25">
      <c r="A118" s="9">
        <v>6</v>
      </c>
      <c r="B118" s="32">
        <f t="shared" si="11"/>
        <v>9.8079350000000005</v>
      </c>
      <c r="C118" s="32">
        <f t="shared" si="11"/>
        <v>6.5523680000000004</v>
      </c>
      <c r="D118" s="32">
        <f t="shared" si="11"/>
        <v>4.9063939999999997</v>
      </c>
      <c r="E118" s="32">
        <f t="shared" si="11"/>
        <v>3.393513</v>
      </c>
      <c r="F118" s="32">
        <f t="shared" si="11"/>
        <v>-0.95119200000000004</v>
      </c>
      <c r="G118" s="32">
        <f t="shared" si="11"/>
        <v>-6.7991289999999998</v>
      </c>
      <c r="H118" s="32">
        <f t="shared" si="11"/>
        <v>-7.8401569999999996</v>
      </c>
      <c r="I118" s="32">
        <f t="shared" si="6"/>
        <v>-9.0697320000000001</v>
      </c>
      <c r="J118" s="31">
        <v>-6.7991289999999998</v>
      </c>
      <c r="K118" s="31">
        <v>4.9063939999999997</v>
      </c>
      <c r="L118" s="31">
        <v>-7.8401569999999996</v>
      </c>
      <c r="M118" s="31">
        <v>-0.95119200000000004</v>
      </c>
      <c r="N118" s="31">
        <v>9.8079350000000005</v>
      </c>
      <c r="O118" s="31">
        <v>-9.0697320000000001</v>
      </c>
      <c r="P118" s="31">
        <v>3.393513</v>
      </c>
      <c r="Q118" s="31">
        <v>6.5523680000000004</v>
      </c>
      <c r="S118" s="33">
        <f t="shared" si="9"/>
        <v>-9.0697320000000001</v>
      </c>
      <c r="T118">
        <v>-9.0697320000000001</v>
      </c>
      <c r="U118">
        <f t="shared" si="10"/>
        <v>8</v>
      </c>
      <c r="V118">
        <f t="shared" si="8"/>
        <v>0.125</v>
      </c>
      <c r="X118" s="16">
        <v>5</v>
      </c>
    </row>
    <row r="119" spans="1:24" x14ac:dyDescent="0.25">
      <c r="A119" s="9">
        <v>1</v>
      </c>
      <c r="B119" s="32">
        <f t="shared" si="11"/>
        <v>15.117165</v>
      </c>
      <c r="C119" s="32">
        <f t="shared" si="11"/>
        <v>9.6050129999999996</v>
      </c>
      <c r="D119" s="32">
        <f t="shared" si="11"/>
        <v>7.8903499999999998</v>
      </c>
      <c r="E119" s="32">
        <f t="shared" si="11"/>
        <v>-2.6776840000000002</v>
      </c>
      <c r="F119" s="32">
        <f t="shared" si="11"/>
        <v>-3.673359</v>
      </c>
      <c r="G119" s="32">
        <f t="shared" si="11"/>
        <v>-5.3576389999999998</v>
      </c>
      <c r="H119" s="32">
        <f t="shared" si="11"/>
        <v>-9.6901220000000006</v>
      </c>
      <c r="I119" s="32">
        <f t="shared" si="6"/>
        <v>-11.213723999999999</v>
      </c>
      <c r="J119" s="31">
        <v>-5.3576389999999998</v>
      </c>
      <c r="K119" s="31">
        <v>15.117165</v>
      </c>
      <c r="L119" s="31">
        <v>-2.6776840000000002</v>
      </c>
      <c r="M119" s="31">
        <v>-11.213723999999999</v>
      </c>
      <c r="N119" s="31">
        <v>-3.673359</v>
      </c>
      <c r="O119" s="31">
        <v>7.8903499999999998</v>
      </c>
      <c r="P119" s="31">
        <v>-9.6901220000000006</v>
      </c>
      <c r="Q119" s="31">
        <v>9.6050129999999996</v>
      </c>
      <c r="S119" s="33">
        <f t="shared" si="9"/>
        <v>-5.3576389999999998</v>
      </c>
      <c r="T119">
        <v>-5.3576389999999998</v>
      </c>
      <c r="U119">
        <f t="shared" si="10"/>
        <v>6</v>
      </c>
      <c r="V119">
        <f t="shared" si="8"/>
        <v>0.16666666666666666</v>
      </c>
      <c r="X119" s="16">
        <v>2</v>
      </c>
    </row>
    <row r="120" spans="1:24" x14ac:dyDescent="0.25">
      <c r="A120" s="9">
        <v>7</v>
      </c>
      <c r="B120" s="32">
        <f t="shared" si="11"/>
        <v>70.774524</v>
      </c>
      <c r="C120" s="32">
        <f t="shared" si="11"/>
        <v>44.563206999999998</v>
      </c>
      <c r="D120" s="32">
        <f t="shared" si="11"/>
        <v>0.79045500000000002</v>
      </c>
      <c r="E120" s="32">
        <f t="shared" si="11"/>
        <v>-17.186864</v>
      </c>
      <c r="F120" s="32">
        <f t="shared" si="11"/>
        <v>-18.785955999999999</v>
      </c>
      <c r="G120" s="32">
        <f t="shared" si="11"/>
        <v>-22.290364</v>
      </c>
      <c r="H120" s="32">
        <f t="shared" si="11"/>
        <v>-25.496468</v>
      </c>
      <c r="I120" s="32">
        <f t="shared" si="6"/>
        <v>-32.368547999999997</v>
      </c>
      <c r="J120" s="31">
        <v>-22.290364</v>
      </c>
      <c r="K120" s="31">
        <v>70.774524</v>
      </c>
      <c r="L120" s="31">
        <v>-32.368547999999997</v>
      </c>
      <c r="M120" s="31">
        <v>-18.785955999999999</v>
      </c>
      <c r="N120" s="31">
        <v>-17.186864</v>
      </c>
      <c r="O120" s="31">
        <v>44.563206999999998</v>
      </c>
      <c r="P120" s="31">
        <v>0.79045500000000002</v>
      </c>
      <c r="Q120" s="31">
        <v>-25.496468</v>
      </c>
      <c r="S120" s="33">
        <f t="shared" si="9"/>
        <v>0.79045500000000002</v>
      </c>
      <c r="T120">
        <v>0.79045500000000002</v>
      </c>
      <c r="U120">
        <f t="shared" si="10"/>
        <v>3</v>
      </c>
      <c r="V120">
        <f t="shared" si="8"/>
        <v>0.33333333333333331</v>
      </c>
      <c r="X120" s="16">
        <v>2</v>
      </c>
    </row>
    <row r="121" spans="1:24" x14ac:dyDescent="0.25">
      <c r="A121" s="9">
        <v>7</v>
      </c>
      <c r="B121" s="32">
        <f t="shared" si="11"/>
        <v>49.658817999999997</v>
      </c>
      <c r="C121" s="32">
        <f t="shared" si="11"/>
        <v>4.1473959999999996</v>
      </c>
      <c r="D121" s="32">
        <f t="shared" si="11"/>
        <v>-0.31257800000000002</v>
      </c>
      <c r="E121" s="32">
        <f t="shared" si="11"/>
        <v>-3.9888460000000001</v>
      </c>
      <c r="F121" s="32">
        <f t="shared" si="11"/>
        <v>-8.1266970000000001</v>
      </c>
      <c r="G121" s="32">
        <f t="shared" si="11"/>
        <v>-9.6137099999999993</v>
      </c>
      <c r="H121" s="32">
        <f t="shared" si="11"/>
        <v>-13.403444</v>
      </c>
      <c r="I121" s="32">
        <f t="shared" si="6"/>
        <v>-18.360944</v>
      </c>
      <c r="J121" s="31">
        <v>-8.1266970000000001</v>
      </c>
      <c r="K121" s="31">
        <v>-9.6137099999999993</v>
      </c>
      <c r="L121" s="31">
        <v>-3.9888460000000001</v>
      </c>
      <c r="M121" s="31">
        <v>4.1473959999999996</v>
      </c>
      <c r="N121" s="31">
        <v>-13.403444</v>
      </c>
      <c r="O121" s="31">
        <v>-0.31257800000000002</v>
      </c>
      <c r="P121" s="31">
        <v>49.658817999999997</v>
      </c>
      <c r="Q121" s="31">
        <v>-18.360944</v>
      </c>
      <c r="S121" s="33">
        <f t="shared" si="9"/>
        <v>49.658817999999997</v>
      </c>
      <c r="T121">
        <v>49.658817999999997</v>
      </c>
      <c r="U121">
        <f t="shared" si="10"/>
        <v>1</v>
      </c>
      <c r="V121">
        <f t="shared" si="8"/>
        <v>1</v>
      </c>
      <c r="X121" s="16">
        <v>7</v>
      </c>
    </row>
    <row r="122" spans="1:24" x14ac:dyDescent="0.25">
      <c r="A122" s="9">
        <v>7</v>
      </c>
      <c r="B122" s="32">
        <f t="shared" si="11"/>
        <v>28.170318999999999</v>
      </c>
      <c r="C122" s="32">
        <f t="shared" si="11"/>
        <v>6.951155</v>
      </c>
      <c r="D122" s="32">
        <f t="shared" si="11"/>
        <v>1.3308450000000001</v>
      </c>
      <c r="E122" s="32">
        <f t="shared" si="11"/>
        <v>-2.0646930000000001</v>
      </c>
      <c r="F122" s="32">
        <f t="shared" si="11"/>
        <v>-4.8445489999999998</v>
      </c>
      <c r="G122" s="32">
        <f t="shared" si="11"/>
        <v>-8.6667609999999993</v>
      </c>
      <c r="H122" s="32">
        <f t="shared" si="11"/>
        <v>-8.7096160000000005</v>
      </c>
      <c r="I122" s="32">
        <f t="shared" si="6"/>
        <v>-12.166705</v>
      </c>
      <c r="J122" s="31">
        <v>-8.6667609999999993</v>
      </c>
      <c r="K122" s="31">
        <v>1.3308450000000001</v>
      </c>
      <c r="L122" s="31">
        <v>-8.7096160000000005</v>
      </c>
      <c r="M122" s="31">
        <v>-12.166705</v>
      </c>
      <c r="N122" s="31">
        <v>6.951155</v>
      </c>
      <c r="O122" s="31">
        <v>-2.0646930000000001</v>
      </c>
      <c r="P122" s="31">
        <v>28.170318999999999</v>
      </c>
      <c r="Q122" s="31">
        <v>-4.8445489999999998</v>
      </c>
      <c r="S122" s="33">
        <f t="shared" si="9"/>
        <v>28.170318999999999</v>
      </c>
      <c r="T122">
        <v>28.170318999999999</v>
      </c>
      <c r="U122">
        <f t="shared" si="10"/>
        <v>1</v>
      </c>
      <c r="V122">
        <f t="shared" si="8"/>
        <v>1</v>
      </c>
      <c r="X122" s="16">
        <v>7</v>
      </c>
    </row>
    <row r="123" spans="1:24" x14ac:dyDescent="0.25">
      <c r="A123" s="9">
        <v>8</v>
      </c>
      <c r="B123" s="32">
        <f t="shared" si="11"/>
        <v>9.6409870000000009</v>
      </c>
      <c r="C123" s="32">
        <f t="shared" si="11"/>
        <v>7.9839039999999999</v>
      </c>
      <c r="D123" s="32">
        <f t="shared" si="11"/>
        <v>3.1362709999999998</v>
      </c>
      <c r="E123" s="32">
        <f t="shared" si="11"/>
        <v>2.5460980000000002</v>
      </c>
      <c r="F123" s="32">
        <f t="shared" si="11"/>
        <v>0.92817700000000003</v>
      </c>
      <c r="G123" s="32">
        <f t="shared" si="11"/>
        <v>-1.998551</v>
      </c>
      <c r="H123" s="32">
        <f t="shared" si="11"/>
        <v>-4.8959279999999996</v>
      </c>
      <c r="I123" s="32">
        <f t="shared" si="6"/>
        <v>-17.340958000000001</v>
      </c>
      <c r="J123" s="31">
        <v>9.6409870000000009</v>
      </c>
      <c r="K123" s="31">
        <v>2.5460980000000002</v>
      </c>
      <c r="L123" s="31">
        <v>-4.8959279999999996</v>
      </c>
      <c r="M123" s="31">
        <v>-1.998551</v>
      </c>
      <c r="N123" s="31">
        <v>-17.340958000000001</v>
      </c>
      <c r="O123" s="31">
        <v>0.92817700000000003</v>
      </c>
      <c r="P123" s="31">
        <v>7.9839039999999999</v>
      </c>
      <c r="Q123" s="31">
        <v>3.1362709999999998</v>
      </c>
      <c r="S123" s="33">
        <f t="shared" si="9"/>
        <v>3.1362709999999998</v>
      </c>
      <c r="T123">
        <v>3.1362709999999998</v>
      </c>
      <c r="U123">
        <f t="shared" si="10"/>
        <v>3</v>
      </c>
      <c r="V123">
        <f t="shared" si="8"/>
        <v>0.33333333333333331</v>
      </c>
      <c r="X123" s="16">
        <v>1</v>
      </c>
    </row>
    <row r="124" spans="1:24" x14ac:dyDescent="0.25">
      <c r="A124" s="9">
        <v>7</v>
      </c>
      <c r="B124" s="32">
        <f t="shared" si="11"/>
        <v>38.640014000000001</v>
      </c>
      <c r="C124" s="32">
        <f t="shared" si="11"/>
        <v>14.251326000000001</v>
      </c>
      <c r="D124" s="32">
        <f t="shared" si="11"/>
        <v>-2.6408320000000001</v>
      </c>
      <c r="E124" s="32">
        <f t="shared" si="11"/>
        <v>-2.950202</v>
      </c>
      <c r="F124" s="32">
        <f t="shared" si="11"/>
        <v>-3.9491589999999999</v>
      </c>
      <c r="G124" s="32">
        <f t="shared" si="11"/>
        <v>-5.9643810000000004</v>
      </c>
      <c r="H124" s="32">
        <f t="shared" si="11"/>
        <v>-12.58062</v>
      </c>
      <c r="I124" s="32">
        <f t="shared" si="6"/>
        <v>-24.806152000000001</v>
      </c>
      <c r="J124" s="31">
        <v>-24.806152000000001</v>
      </c>
      <c r="K124" s="31">
        <v>-5.9643810000000004</v>
      </c>
      <c r="L124" s="31">
        <v>-12.58062</v>
      </c>
      <c r="M124" s="31">
        <v>-3.9491589999999999</v>
      </c>
      <c r="N124" s="31">
        <v>38.640014000000001</v>
      </c>
      <c r="O124" s="31">
        <v>-2.6408320000000001</v>
      </c>
      <c r="P124" s="31">
        <v>14.251326000000001</v>
      </c>
      <c r="Q124" s="31">
        <v>-2.950202</v>
      </c>
      <c r="S124" s="33">
        <f t="shared" si="9"/>
        <v>14.251326000000001</v>
      </c>
      <c r="T124">
        <v>14.251326000000001</v>
      </c>
      <c r="U124">
        <f t="shared" si="10"/>
        <v>2</v>
      </c>
      <c r="V124">
        <f t="shared" si="8"/>
        <v>0.5</v>
      </c>
      <c r="X124" s="16">
        <v>5</v>
      </c>
    </row>
    <row r="125" spans="1:24" x14ac:dyDescent="0.25">
      <c r="A125" s="9">
        <v>7</v>
      </c>
      <c r="B125" s="32">
        <f t="shared" si="11"/>
        <v>32.283133999999997</v>
      </c>
      <c r="C125" s="32">
        <f t="shared" si="11"/>
        <v>29.353618999999998</v>
      </c>
      <c r="D125" s="32">
        <f t="shared" si="11"/>
        <v>-2.2486350000000002</v>
      </c>
      <c r="E125" s="32">
        <f t="shared" si="11"/>
        <v>-4.7455350000000003</v>
      </c>
      <c r="F125" s="32">
        <f t="shared" si="11"/>
        <v>-6.5508740000000003</v>
      </c>
      <c r="G125" s="32">
        <f t="shared" si="11"/>
        <v>-12.397186</v>
      </c>
      <c r="H125" s="32">
        <f t="shared" si="11"/>
        <v>-14.856035</v>
      </c>
      <c r="I125" s="32">
        <f t="shared" si="6"/>
        <v>-20.838487000000001</v>
      </c>
      <c r="J125" s="31">
        <v>32.283133999999997</v>
      </c>
      <c r="K125" s="31">
        <v>29.353618999999998</v>
      </c>
      <c r="L125" s="31">
        <v>-2.2486350000000002</v>
      </c>
      <c r="M125" s="31">
        <v>-6.5508740000000003</v>
      </c>
      <c r="N125" s="31">
        <v>-20.838487000000001</v>
      </c>
      <c r="O125" s="31">
        <v>-12.397186</v>
      </c>
      <c r="P125" s="31">
        <v>-14.856035</v>
      </c>
      <c r="Q125" s="31">
        <v>-4.7455350000000003</v>
      </c>
      <c r="S125" s="33">
        <f t="shared" si="9"/>
        <v>-14.856035</v>
      </c>
      <c r="T125">
        <v>-14.856035</v>
      </c>
      <c r="U125">
        <f t="shared" si="10"/>
        <v>7</v>
      </c>
      <c r="V125">
        <f t="shared" si="8"/>
        <v>0.14285714285714285</v>
      </c>
      <c r="X125" s="16">
        <v>1</v>
      </c>
    </row>
    <row r="126" spans="1:24" x14ac:dyDescent="0.25">
      <c r="A126" s="9">
        <v>7</v>
      </c>
      <c r="B126" s="32">
        <f t="shared" si="11"/>
        <v>30.658639999999998</v>
      </c>
      <c r="C126" s="32">
        <f t="shared" si="11"/>
        <v>9.7997990000000001</v>
      </c>
      <c r="D126" s="32">
        <f t="shared" si="11"/>
        <v>5.0069179999999998</v>
      </c>
      <c r="E126" s="32">
        <f t="shared" si="11"/>
        <v>0.245944</v>
      </c>
      <c r="F126" s="32">
        <f t="shared" si="11"/>
        <v>-3.104438</v>
      </c>
      <c r="G126" s="32">
        <f t="shared" si="11"/>
        <v>-11.485772000000001</v>
      </c>
      <c r="H126" s="32">
        <f t="shared" si="11"/>
        <v>-11.932898</v>
      </c>
      <c r="I126" s="32">
        <f t="shared" si="6"/>
        <v>-19.188191</v>
      </c>
      <c r="J126" s="31">
        <v>-11.485772000000001</v>
      </c>
      <c r="K126" s="31">
        <v>30.658639999999998</v>
      </c>
      <c r="L126" s="31">
        <v>0.245944</v>
      </c>
      <c r="M126" s="31">
        <v>-3.104438</v>
      </c>
      <c r="N126" s="31">
        <v>-19.188191</v>
      </c>
      <c r="O126" s="31">
        <v>9.7997990000000001</v>
      </c>
      <c r="P126" s="31">
        <v>5.0069179999999998</v>
      </c>
      <c r="Q126" s="31">
        <v>-11.932898</v>
      </c>
      <c r="S126" s="33">
        <f t="shared" si="9"/>
        <v>5.0069179999999998</v>
      </c>
      <c r="T126">
        <v>5.0069179999999998</v>
      </c>
      <c r="U126">
        <f t="shared" si="10"/>
        <v>3</v>
      </c>
      <c r="V126">
        <f t="shared" si="8"/>
        <v>0.33333333333333331</v>
      </c>
      <c r="X126" s="16">
        <v>2</v>
      </c>
    </row>
    <row r="127" spans="1:24" x14ac:dyDescent="0.25">
      <c r="A127" s="9">
        <v>2</v>
      </c>
      <c r="B127" s="32">
        <f t="shared" si="11"/>
        <v>36.642952999999999</v>
      </c>
      <c r="C127" s="32">
        <f t="shared" si="11"/>
        <v>11.047058</v>
      </c>
      <c r="D127" s="32">
        <f t="shared" si="11"/>
        <v>4.2216009999999997</v>
      </c>
      <c r="E127" s="32">
        <f t="shared" si="11"/>
        <v>-3.378072</v>
      </c>
      <c r="F127" s="32">
        <f t="shared" si="11"/>
        <v>-6.067056</v>
      </c>
      <c r="G127" s="32">
        <f t="shared" si="11"/>
        <v>-11.43951</v>
      </c>
      <c r="H127" s="32">
        <f t="shared" si="11"/>
        <v>-11.536773999999999</v>
      </c>
      <c r="I127" s="32">
        <f t="shared" si="6"/>
        <v>-19.490199</v>
      </c>
      <c r="J127" s="31">
        <v>4.2216009999999997</v>
      </c>
      <c r="K127" s="31">
        <v>-11.43951</v>
      </c>
      <c r="L127" s="31">
        <v>-11.536773999999999</v>
      </c>
      <c r="M127" s="31">
        <v>-19.490199</v>
      </c>
      <c r="N127" s="31">
        <v>-3.378072</v>
      </c>
      <c r="O127" s="31">
        <v>-6.067056</v>
      </c>
      <c r="P127" s="31">
        <v>36.642952999999999</v>
      </c>
      <c r="Q127" s="31">
        <v>11.047058</v>
      </c>
      <c r="S127" s="33">
        <f t="shared" si="9"/>
        <v>-11.43951</v>
      </c>
      <c r="T127">
        <v>-11.43951</v>
      </c>
      <c r="U127">
        <f t="shared" si="10"/>
        <v>6</v>
      </c>
      <c r="V127">
        <f t="shared" si="8"/>
        <v>0.16666666666666666</v>
      </c>
      <c r="X127" s="16">
        <v>7</v>
      </c>
    </row>
    <row r="128" spans="1:24" x14ac:dyDescent="0.25">
      <c r="A128" s="9">
        <v>1</v>
      </c>
      <c r="B128" s="32">
        <f t="shared" si="11"/>
        <v>35.200100999999997</v>
      </c>
      <c r="C128" s="32">
        <f t="shared" si="11"/>
        <v>23.015654999999999</v>
      </c>
      <c r="D128" s="32">
        <f t="shared" si="11"/>
        <v>4.7659050000000001</v>
      </c>
      <c r="E128" s="32">
        <f t="shared" si="11"/>
        <v>1.764602</v>
      </c>
      <c r="F128" s="32">
        <f t="shared" si="11"/>
        <v>-1.365399</v>
      </c>
      <c r="G128" s="32">
        <f t="shared" si="11"/>
        <v>-17.246727</v>
      </c>
      <c r="H128" s="32">
        <f t="shared" si="11"/>
        <v>-21.391486</v>
      </c>
      <c r="I128" s="32">
        <f t="shared" si="6"/>
        <v>-24.742654000000002</v>
      </c>
      <c r="J128" s="31">
        <v>-17.246727</v>
      </c>
      <c r="K128" s="31">
        <v>35.200100999999997</v>
      </c>
      <c r="L128" s="31">
        <v>-24.742654000000002</v>
      </c>
      <c r="M128" s="31">
        <v>-21.391486</v>
      </c>
      <c r="N128" s="31">
        <v>1.764602</v>
      </c>
      <c r="O128" s="31">
        <v>-1.365399</v>
      </c>
      <c r="P128" s="31">
        <v>4.7659050000000001</v>
      </c>
      <c r="Q128" s="31">
        <v>23.015654999999999</v>
      </c>
      <c r="S128" s="33">
        <f t="shared" si="9"/>
        <v>-17.246727</v>
      </c>
      <c r="T128">
        <v>-17.246727</v>
      </c>
      <c r="U128">
        <f t="shared" si="10"/>
        <v>6</v>
      </c>
      <c r="V128">
        <f t="shared" si="8"/>
        <v>0.16666666666666666</v>
      </c>
      <c r="X128" s="16">
        <v>2</v>
      </c>
    </row>
    <row r="129" spans="1:24" x14ac:dyDescent="0.25">
      <c r="A129" s="9">
        <v>3</v>
      </c>
      <c r="B129" s="32">
        <f t="shared" si="11"/>
        <v>21.430900000000001</v>
      </c>
      <c r="C129" s="32">
        <f t="shared" si="11"/>
        <v>19.105042999999998</v>
      </c>
      <c r="D129" s="32">
        <f t="shared" si="11"/>
        <v>15.779935999999999</v>
      </c>
      <c r="E129" s="32">
        <f t="shared" si="11"/>
        <v>9.9681960000000007</v>
      </c>
      <c r="F129" s="32">
        <f t="shared" si="11"/>
        <v>7.7566519999999999</v>
      </c>
      <c r="G129" s="32">
        <f t="shared" si="11"/>
        <v>-0.37145600000000001</v>
      </c>
      <c r="H129" s="32">
        <f t="shared" si="11"/>
        <v>-27.673455000000001</v>
      </c>
      <c r="I129" s="32">
        <f t="shared" si="6"/>
        <v>-45.995826999999998</v>
      </c>
      <c r="J129" s="31">
        <v>-27.673455000000001</v>
      </c>
      <c r="K129" s="31">
        <v>19.105042999999998</v>
      </c>
      <c r="L129" s="31">
        <v>15.779935999999999</v>
      </c>
      <c r="M129" s="31">
        <v>-0.37145600000000001</v>
      </c>
      <c r="N129" s="31">
        <v>-45.995826999999998</v>
      </c>
      <c r="O129" s="31">
        <v>9.9681960000000007</v>
      </c>
      <c r="P129" s="31">
        <v>7.7566519999999999</v>
      </c>
      <c r="Q129" s="31">
        <v>21.430900000000001</v>
      </c>
      <c r="S129" s="33">
        <f t="shared" si="9"/>
        <v>15.779935999999999</v>
      </c>
      <c r="T129">
        <v>15.779935999999999</v>
      </c>
      <c r="U129">
        <f t="shared" si="10"/>
        <v>3</v>
      </c>
      <c r="V129">
        <f t="shared" si="8"/>
        <v>0.33333333333333331</v>
      </c>
      <c r="X129" s="16">
        <v>8</v>
      </c>
    </row>
    <row r="130" spans="1:24" x14ac:dyDescent="0.25">
      <c r="A130" s="9">
        <v>8</v>
      </c>
      <c r="B130" s="32">
        <f t="shared" si="11"/>
        <v>18.575094</v>
      </c>
      <c r="C130" s="32">
        <f t="shared" si="11"/>
        <v>15.056133000000001</v>
      </c>
      <c r="D130" s="32">
        <f t="shared" si="11"/>
        <v>-0.45161200000000001</v>
      </c>
      <c r="E130" s="32">
        <f t="shared" si="11"/>
        <v>-2.70038</v>
      </c>
      <c r="F130" s="32">
        <f t="shared" si="11"/>
        <v>-4.327693</v>
      </c>
      <c r="G130" s="32">
        <f t="shared" si="11"/>
        <v>-6.6147010000000002</v>
      </c>
      <c r="H130" s="32">
        <f t="shared" si="11"/>
        <v>-7.7741899999999999</v>
      </c>
      <c r="I130" s="32">
        <f t="shared" si="6"/>
        <v>-11.762649</v>
      </c>
      <c r="J130" s="31">
        <v>-2.70038</v>
      </c>
      <c r="K130" s="31">
        <v>18.575094</v>
      </c>
      <c r="L130" s="31">
        <v>-7.7741899999999999</v>
      </c>
      <c r="M130" s="31">
        <v>-11.762649</v>
      </c>
      <c r="N130" s="31">
        <v>-0.45161200000000001</v>
      </c>
      <c r="O130" s="31">
        <v>-4.327693</v>
      </c>
      <c r="P130" s="31">
        <v>15.056133000000001</v>
      </c>
      <c r="Q130" s="31">
        <v>-6.6147010000000002</v>
      </c>
      <c r="S130" s="33">
        <f t="shared" si="9"/>
        <v>-6.6147010000000002</v>
      </c>
      <c r="T130">
        <v>-6.6147010000000002</v>
      </c>
      <c r="U130">
        <f t="shared" si="10"/>
        <v>6</v>
      </c>
      <c r="V130">
        <f t="shared" si="8"/>
        <v>0.16666666666666666</v>
      </c>
      <c r="X130" s="16">
        <v>2</v>
      </c>
    </row>
    <row r="131" spans="1:24" x14ac:dyDescent="0.25">
      <c r="A131" s="9">
        <v>5</v>
      </c>
      <c r="B131" s="32">
        <f t="shared" si="11"/>
        <v>140.642154</v>
      </c>
      <c r="C131" s="32">
        <f t="shared" si="11"/>
        <v>100.030306</v>
      </c>
      <c r="D131" s="32">
        <f t="shared" si="11"/>
        <v>53.637456999999998</v>
      </c>
      <c r="E131" s="32">
        <f t="shared" si="11"/>
        <v>24.997713000000001</v>
      </c>
      <c r="F131" s="32">
        <f t="shared" si="11"/>
        <v>-33.607529999999997</v>
      </c>
      <c r="G131" s="32">
        <f t="shared" si="11"/>
        <v>-72.553911999999997</v>
      </c>
      <c r="H131" s="32">
        <f t="shared" si="11"/>
        <v>-97.312433999999996</v>
      </c>
      <c r="I131" s="32">
        <f t="shared" si="11"/>
        <v>-115.833809</v>
      </c>
      <c r="J131" s="31">
        <v>-97.312433999999996</v>
      </c>
      <c r="K131" s="31">
        <v>140.642154</v>
      </c>
      <c r="L131" s="31">
        <v>-72.553911999999997</v>
      </c>
      <c r="M131" s="31">
        <v>-115.833809</v>
      </c>
      <c r="N131" s="31">
        <v>-33.607529999999997</v>
      </c>
      <c r="O131" s="31">
        <v>53.637456999999998</v>
      </c>
      <c r="P131" s="31">
        <v>100.030306</v>
      </c>
      <c r="Q131" s="31">
        <v>24.997713000000001</v>
      </c>
      <c r="S131" s="33">
        <f t="shared" si="9"/>
        <v>-33.607529999999997</v>
      </c>
      <c r="T131">
        <v>-33.607529999999997</v>
      </c>
      <c r="U131">
        <f t="shared" si="10"/>
        <v>5</v>
      </c>
      <c r="V131">
        <f t="shared" si="8"/>
        <v>0.2</v>
      </c>
      <c r="X131" s="16">
        <v>2</v>
      </c>
    </row>
    <row r="132" spans="1:24" x14ac:dyDescent="0.25">
      <c r="A132" s="9">
        <v>7</v>
      </c>
      <c r="B132" s="32">
        <f t="shared" si="11"/>
        <v>21.406154000000001</v>
      </c>
      <c r="C132" s="32">
        <f t="shared" si="11"/>
        <v>12.670877000000001</v>
      </c>
      <c r="D132" s="32">
        <f t="shared" si="11"/>
        <v>0.48673</v>
      </c>
      <c r="E132" s="32">
        <f t="shared" si="11"/>
        <v>-0.94390600000000002</v>
      </c>
      <c r="F132" s="32">
        <f t="shared" si="11"/>
        <v>-3.2447149999999998</v>
      </c>
      <c r="G132" s="32">
        <f t="shared" si="11"/>
        <v>-3.3561709999999998</v>
      </c>
      <c r="H132" s="32">
        <f t="shared" si="11"/>
        <v>-12.778732</v>
      </c>
      <c r="I132" s="32">
        <f t="shared" si="11"/>
        <v>-14.240239000000001</v>
      </c>
      <c r="J132" s="31">
        <v>-12.778732</v>
      </c>
      <c r="K132" s="31">
        <v>21.406154000000001</v>
      </c>
      <c r="L132" s="31">
        <v>-3.2447149999999998</v>
      </c>
      <c r="M132" s="31">
        <v>0.48673</v>
      </c>
      <c r="N132" s="31">
        <v>-14.240239000000001</v>
      </c>
      <c r="O132" s="31">
        <v>-3.3561709999999998</v>
      </c>
      <c r="P132" s="31">
        <v>12.670877000000001</v>
      </c>
      <c r="Q132" s="31">
        <v>-0.94390600000000002</v>
      </c>
      <c r="S132" s="33">
        <f t="shared" si="9"/>
        <v>12.670877000000001</v>
      </c>
      <c r="T132">
        <v>12.670877000000001</v>
      </c>
      <c r="U132">
        <f t="shared" si="10"/>
        <v>2</v>
      </c>
      <c r="V132">
        <f t="shared" ref="V132:V195" si="12">1/U132</f>
        <v>0.5</v>
      </c>
      <c r="X132" s="16">
        <v>2</v>
      </c>
    </row>
    <row r="133" spans="1:24" x14ac:dyDescent="0.25">
      <c r="A133" s="9">
        <v>2</v>
      </c>
      <c r="B133" s="32">
        <f t="shared" si="11"/>
        <v>33.126384999999999</v>
      </c>
      <c r="C133" s="32">
        <f t="shared" si="11"/>
        <v>10.541684999999999</v>
      </c>
      <c r="D133" s="32">
        <f t="shared" si="11"/>
        <v>6.8796970000000002</v>
      </c>
      <c r="E133" s="32">
        <f t="shared" si="11"/>
        <v>6.7359410000000004</v>
      </c>
      <c r="F133" s="32">
        <f t="shared" si="11"/>
        <v>-2.0533540000000001</v>
      </c>
      <c r="G133" s="32">
        <f t="shared" si="11"/>
        <v>-5.6113379999999999</v>
      </c>
      <c r="H133" s="32">
        <f t="shared" si="11"/>
        <v>-15.189873</v>
      </c>
      <c r="I133" s="32">
        <f t="shared" si="11"/>
        <v>-34.429143000000003</v>
      </c>
      <c r="J133" s="31">
        <v>-5.6113379999999999</v>
      </c>
      <c r="K133" s="31">
        <v>33.126384999999999</v>
      </c>
      <c r="L133" s="31">
        <v>-2.0533540000000001</v>
      </c>
      <c r="M133" s="31">
        <v>-15.189873</v>
      </c>
      <c r="N133" s="31">
        <v>-34.429143000000003</v>
      </c>
      <c r="O133" s="31">
        <v>10.541684999999999</v>
      </c>
      <c r="P133" s="31">
        <v>6.8796970000000002</v>
      </c>
      <c r="Q133" s="31">
        <v>6.7359410000000004</v>
      </c>
      <c r="S133" s="33">
        <f t="shared" ref="S133:S196" si="13">IF(A133=1,J133,IF(A133=2,K133,IF(A133=3,L133,IF(A133=4,M133,IF(A133=5,N133,IF(A133=6,O133,IF(A133=7,P133,IF(A133=8,Q133,0))))))))</f>
        <v>33.126384999999999</v>
      </c>
      <c r="T133">
        <v>33.126384999999999</v>
      </c>
      <c r="U133">
        <f t="shared" ref="U133:U196" si="14">IF(T133=B133,1,IF(T133=C133,2,IF(T133=D133,3,IF(E133=T133,4,IF(F133=T133,5,IF(G133=T133,6,IF(H133=T133,7,IF(I133=T133,8,0))))))))</f>
        <v>1</v>
      </c>
      <c r="V133">
        <f t="shared" si="12"/>
        <v>1</v>
      </c>
      <c r="X133" s="16">
        <v>2</v>
      </c>
    </row>
    <row r="134" spans="1:24" x14ac:dyDescent="0.25">
      <c r="A134" s="9">
        <v>7</v>
      </c>
      <c r="B134" s="32">
        <f t="shared" ref="B134:I165" si="15">LARGE($J134:$Q134,COLUMN()-1)</f>
        <v>202.48476099999999</v>
      </c>
      <c r="C134" s="32">
        <f t="shared" si="15"/>
        <v>153.25376399999999</v>
      </c>
      <c r="D134" s="32">
        <f t="shared" si="15"/>
        <v>-1.1792469999999999</v>
      </c>
      <c r="E134" s="32">
        <f t="shared" si="15"/>
        <v>-51.235365000000002</v>
      </c>
      <c r="F134" s="32">
        <f t="shared" si="15"/>
        <v>-51.898443</v>
      </c>
      <c r="G134" s="32">
        <f t="shared" si="15"/>
        <v>-76.779272000000006</v>
      </c>
      <c r="H134" s="32">
        <f t="shared" si="15"/>
        <v>-85.223522000000003</v>
      </c>
      <c r="I134" s="32">
        <f t="shared" si="15"/>
        <v>-89.422675999999996</v>
      </c>
      <c r="J134" s="31">
        <v>-89.422675999999996</v>
      </c>
      <c r="K134" s="31">
        <v>-1.1792469999999999</v>
      </c>
      <c r="L134" s="31">
        <v>-51.898443</v>
      </c>
      <c r="M134" s="31">
        <v>-76.779272000000006</v>
      </c>
      <c r="N134" s="31">
        <v>153.25376399999999</v>
      </c>
      <c r="O134" s="31">
        <v>-51.235365000000002</v>
      </c>
      <c r="P134" s="31">
        <v>202.48476099999999</v>
      </c>
      <c r="Q134" s="31">
        <v>-85.223522000000003</v>
      </c>
      <c r="S134" s="33">
        <f t="shared" si="13"/>
        <v>202.48476099999999</v>
      </c>
      <c r="T134">
        <v>202.48476099999999</v>
      </c>
      <c r="U134">
        <f t="shared" si="14"/>
        <v>1</v>
      </c>
      <c r="V134">
        <f t="shared" si="12"/>
        <v>1</v>
      </c>
      <c r="X134" s="16">
        <v>7</v>
      </c>
    </row>
    <row r="135" spans="1:24" x14ac:dyDescent="0.25">
      <c r="A135" s="9">
        <v>8</v>
      </c>
      <c r="B135" s="32">
        <f t="shared" si="15"/>
        <v>13.835667000000001</v>
      </c>
      <c r="C135" s="32">
        <f t="shared" si="15"/>
        <v>6.5113099999999999</v>
      </c>
      <c r="D135" s="32">
        <f t="shared" si="15"/>
        <v>3.5277319999999999</v>
      </c>
      <c r="E135" s="32">
        <f t="shared" si="15"/>
        <v>3.0743619999999998</v>
      </c>
      <c r="F135" s="32">
        <f t="shared" si="15"/>
        <v>0.13638800000000001</v>
      </c>
      <c r="G135" s="32">
        <f t="shared" si="15"/>
        <v>-0.31719599999999998</v>
      </c>
      <c r="H135" s="32">
        <f t="shared" si="15"/>
        <v>-6.8491590000000002</v>
      </c>
      <c r="I135" s="32">
        <f t="shared" si="15"/>
        <v>-19.919104000000001</v>
      </c>
      <c r="J135" s="31">
        <v>-0.31719599999999998</v>
      </c>
      <c r="K135" s="31">
        <v>13.835667000000001</v>
      </c>
      <c r="L135" s="31">
        <v>-6.8491590000000002</v>
      </c>
      <c r="M135" s="31">
        <v>0.13638800000000001</v>
      </c>
      <c r="N135" s="31">
        <v>6.5113099999999999</v>
      </c>
      <c r="O135" s="31">
        <v>3.0743619999999998</v>
      </c>
      <c r="P135" s="31">
        <v>-19.919104000000001</v>
      </c>
      <c r="Q135" s="31">
        <v>3.5277319999999999</v>
      </c>
      <c r="S135" s="33">
        <f t="shared" si="13"/>
        <v>3.5277319999999999</v>
      </c>
      <c r="T135">
        <v>3.5277319999999999</v>
      </c>
      <c r="U135">
        <f t="shared" si="14"/>
        <v>3</v>
      </c>
      <c r="V135">
        <f t="shared" si="12"/>
        <v>0.33333333333333331</v>
      </c>
      <c r="X135" s="16">
        <v>2</v>
      </c>
    </row>
    <row r="136" spans="1:24" x14ac:dyDescent="0.25">
      <c r="A136" s="9">
        <v>6</v>
      </c>
      <c r="B136" s="32">
        <f t="shared" si="15"/>
        <v>32.089382000000001</v>
      </c>
      <c r="C136" s="32">
        <f t="shared" si="15"/>
        <v>15.530435000000001</v>
      </c>
      <c r="D136" s="32">
        <f t="shared" si="15"/>
        <v>7.4959110000000004</v>
      </c>
      <c r="E136" s="32">
        <f t="shared" si="15"/>
        <v>0.52941800000000006</v>
      </c>
      <c r="F136" s="32">
        <f t="shared" si="15"/>
        <v>-2.05247</v>
      </c>
      <c r="G136" s="32">
        <f t="shared" si="15"/>
        <v>-7.0214249999999998</v>
      </c>
      <c r="H136" s="32">
        <f t="shared" si="15"/>
        <v>-20.657435</v>
      </c>
      <c r="I136" s="32">
        <f t="shared" si="15"/>
        <v>-25.913824999999999</v>
      </c>
      <c r="J136" s="31">
        <v>0.52941800000000006</v>
      </c>
      <c r="K136" s="31">
        <v>-2.05247</v>
      </c>
      <c r="L136" s="31">
        <v>7.4959110000000004</v>
      </c>
      <c r="M136" s="31">
        <v>-25.913824999999999</v>
      </c>
      <c r="N136" s="31">
        <v>-20.657435</v>
      </c>
      <c r="O136" s="31">
        <v>15.530435000000001</v>
      </c>
      <c r="P136" s="31">
        <v>32.089382000000001</v>
      </c>
      <c r="Q136" s="31">
        <v>-7.0214249999999998</v>
      </c>
      <c r="S136" s="33">
        <f t="shared" si="13"/>
        <v>15.530435000000001</v>
      </c>
      <c r="T136">
        <v>15.530435000000001</v>
      </c>
      <c r="U136">
        <f t="shared" si="14"/>
        <v>2</v>
      </c>
      <c r="V136">
        <f t="shared" si="12"/>
        <v>0.5</v>
      </c>
      <c r="X136" s="16">
        <v>7</v>
      </c>
    </row>
    <row r="137" spans="1:24" x14ac:dyDescent="0.25">
      <c r="A137" s="9">
        <v>5</v>
      </c>
      <c r="B137" s="32">
        <f t="shared" si="15"/>
        <v>35.838816000000001</v>
      </c>
      <c r="C137" s="32">
        <f t="shared" si="15"/>
        <v>15.423166999999999</v>
      </c>
      <c r="D137" s="32">
        <f t="shared" si="15"/>
        <v>1.928836</v>
      </c>
      <c r="E137" s="32">
        <f t="shared" si="15"/>
        <v>9.3599000000000002E-2</v>
      </c>
      <c r="F137" s="32">
        <f t="shared" si="15"/>
        <v>-7.5936009999999996</v>
      </c>
      <c r="G137" s="32">
        <f t="shared" si="15"/>
        <v>-8.2265470000000001</v>
      </c>
      <c r="H137" s="32">
        <f t="shared" si="15"/>
        <v>-14.896336</v>
      </c>
      <c r="I137" s="32">
        <f t="shared" si="15"/>
        <v>-22.567937000000001</v>
      </c>
      <c r="J137" s="31">
        <v>9.3599000000000002E-2</v>
      </c>
      <c r="K137" s="31">
        <v>-22.567937000000001</v>
      </c>
      <c r="L137" s="31">
        <v>-7.5936009999999996</v>
      </c>
      <c r="M137" s="31">
        <v>-14.896336</v>
      </c>
      <c r="N137" s="31">
        <v>35.838816000000001</v>
      </c>
      <c r="O137" s="31">
        <v>1.928836</v>
      </c>
      <c r="P137" s="31">
        <v>-8.2265470000000001</v>
      </c>
      <c r="Q137" s="31">
        <v>15.423166999999999</v>
      </c>
      <c r="S137" s="33">
        <f t="shared" si="13"/>
        <v>35.838816000000001</v>
      </c>
      <c r="T137">
        <v>35.838816000000001</v>
      </c>
      <c r="U137">
        <f t="shared" si="14"/>
        <v>1</v>
      </c>
      <c r="V137">
        <f t="shared" si="12"/>
        <v>1</v>
      </c>
      <c r="X137" s="16">
        <v>5</v>
      </c>
    </row>
    <row r="138" spans="1:24" x14ac:dyDescent="0.25">
      <c r="A138" s="9">
        <v>7</v>
      </c>
      <c r="B138" s="32">
        <f t="shared" si="15"/>
        <v>80.760908000000001</v>
      </c>
      <c r="C138" s="32">
        <f t="shared" si="15"/>
        <v>23.183153000000001</v>
      </c>
      <c r="D138" s="32">
        <f t="shared" si="15"/>
        <v>17.207114000000001</v>
      </c>
      <c r="E138" s="32">
        <f t="shared" si="15"/>
        <v>-8.0557879999999997</v>
      </c>
      <c r="F138" s="32">
        <f t="shared" si="15"/>
        <v>-9.1284050000000008</v>
      </c>
      <c r="G138" s="32">
        <f t="shared" si="15"/>
        <v>-11.510427999999999</v>
      </c>
      <c r="H138" s="32">
        <f t="shared" si="15"/>
        <v>-14.499261000000001</v>
      </c>
      <c r="I138" s="32">
        <f t="shared" si="15"/>
        <v>-77.957291999999995</v>
      </c>
      <c r="J138" s="31">
        <v>23.183153000000001</v>
      </c>
      <c r="K138" s="31">
        <v>-11.510427999999999</v>
      </c>
      <c r="L138" s="31">
        <v>-8.0557879999999997</v>
      </c>
      <c r="M138" s="31">
        <v>-9.1284050000000008</v>
      </c>
      <c r="N138" s="31">
        <v>17.207114000000001</v>
      </c>
      <c r="O138" s="31">
        <v>-14.499261000000001</v>
      </c>
      <c r="P138" s="31">
        <v>80.760908000000001</v>
      </c>
      <c r="Q138" s="31">
        <v>-77.957291999999995</v>
      </c>
      <c r="S138" s="33">
        <f t="shared" si="13"/>
        <v>80.760908000000001</v>
      </c>
      <c r="T138">
        <v>80.760908000000001</v>
      </c>
      <c r="U138">
        <f t="shared" si="14"/>
        <v>1</v>
      </c>
      <c r="V138">
        <f t="shared" si="12"/>
        <v>1</v>
      </c>
      <c r="X138" s="16">
        <v>7</v>
      </c>
    </row>
    <row r="139" spans="1:24" x14ac:dyDescent="0.25">
      <c r="A139" s="9">
        <v>5</v>
      </c>
      <c r="B139" s="32">
        <f t="shared" si="15"/>
        <v>37.844062000000001</v>
      </c>
      <c r="C139" s="32">
        <f t="shared" si="15"/>
        <v>4.9574910000000001</v>
      </c>
      <c r="D139" s="32">
        <f t="shared" si="15"/>
        <v>9.8210000000000006E-2</v>
      </c>
      <c r="E139" s="32">
        <f t="shared" si="15"/>
        <v>-4.7453459999999996</v>
      </c>
      <c r="F139" s="32">
        <f t="shared" si="15"/>
        <v>-5.315334</v>
      </c>
      <c r="G139" s="32">
        <f t="shared" si="15"/>
        <v>-6.5099830000000001</v>
      </c>
      <c r="H139" s="32">
        <f t="shared" si="15"/>
        <v>-9.2166359999999994</v>
      </c>
      <c r="I139" s="32">
        <f t="shared" si="15"/>
        <v>-17.112468</v>
      </c>
      <c r="J139" s="31">
        <v>4.9574910000000001</v>
      </c>
      <c r="K139" s="31">
        <v>-4.7453459999999996</v>
      </c>
      <c r="L139" s="31">
        <v>-9.2166359999999994</v>
      </c>
      <c r="M139" s="31">
        <v>-6.5099830000000001</v>
      </c>
      <c r="N139" s="31">
        <v>37.844062000000001</v>
      </c>
      <c r="O139" s="31">
        <v>9.8210000000000006E-2</v>
      </c>
      <c r="P139" s="31">
        <v>-5.315334</v>
      </c>
      <c r="Q139" s="31">
        <v>-17.112468</v>
      </c>
      <c r="S139" s="33">
        <f t="shared" si="13"/>
        <v>37.844062000000001</v>
      </c>
      <c r="T139">
        <v>37.844062000000001</v>
      </c>
      <c r="U139">
        <f t="shared" si="14"/>
        <v>1</v>
      </c>
      <c r="V139">
        <f t="shared" si="12"/>
        <v>1</v>
      </c>
      <c r="X139" s="16">
        <v>5</v>
      </c>
    </row>
    <row r="140" spans="1:24" x14ac:dyDescent="0.25">
      <c r="A140" s="9">
        <v>2</v>
      </c>
      <c r="B140" s="32">
        <f t="shared" si="15"/>
        <v>44.106496999999997</v>
      </c>
      <c r="C140" s="32">
        <f t="shared" si="15"/>
        <v>23.796605</v>
      </c>
      <c r="D140" s="32">
        <f t="shared" si="15"/>
        <v>17.735163</v>
      </c>
      <c r="E140" s="32">
        <f t="shared" si="15"/>
        <v>-0.65572799999999998</v>
      </c>
      <c r="F140" s="32">
        <f t="shared" si="15"/>
        <v>-2.5043880000000001</v>
      </c>
      <c r="G140" s="32">
        <f t="shared" si="15"/>
        <v>-24.962046000000001</v>
      </c>
      <c r="H140" s="32">
        <f t="shared" si="15"/>
        <v>-26.012454000000002</v>
      </c>
      <c r="I140" s="32">
        <f t="shared" si="15"/>
        <v>-31.503646</v>
      </c>
      <c r="J140" s="31">
        <v>-31.503646</v>
      </c>
      <c r="K140" s="31">
        <v>23.796605</v>
      </c>
      <c r="L140" s="31">
        <v>-26.012454000000002</v>
      </c>
      <c r="M140" s="31">
        <v>17.735163</v>
      </c>
      <c r="N140" s="31">
        <v>44.106496999999997</v>
      </c>
      <c r="O140" s="31">
        <v>-2.5043880000000001</v>
      </c>
      <c r="P140" s="31">
        <v>-24.962046000000001</v>
      </c>
      <c r="Q140" s="31">
        <v>-0.65572799999999998</v>
      </c>
      <c r="S140" s="33">
        <f t="shared" si="13"/>
        <v>23.796605</v>
      </c>
      <c r="T140">
        <v>23.796605</v>
      </c>
      <c r="U140">
        <f t="shared" si="14"/>
        <v>2</v>
      </c>
      <c r="V140">
        <f t="shared" si="12"/>
        <v>0.5</v>
      </c>
      <c r="X140" s="16">
        <v>5</v>
      </c>
    </row>
    <row r="141" spans="1:24" x14ac:dyDescent="0.25">
      <c r="A141" s="9">
        <v>5</v>
      </c>
      <c r="B141" s="32">
        <f t="shared" si="15"/>
        <v>49.575913</v>
      </c>
      <c r="C141" s="32">
        <f t="shared" si="15"/>
        <v>11.972023</v>
      </c>
      <c r="D141" s="32">
        <f t="shared" si="15"/>
        <v>-2.0965549999999999</v>
      </c>
      <c r="E141" s="32">
        <f t="shared" si="15"/>
        <v>-6.1079369999999997</v>
      </c>
      <c r="F141" s="32">
        <f t="shared" si="15"/>
        <v>-10.930623000000001</v>
      </c>
      <c r="G141" s="32">
        <f t="shared" si="15"/>
        <v>-11.931404000000001</v>
      </c>
      <c r="H141" s="32">
        <f t="shared" si="15"/>
        <v>-11.962305000000001</v>
      </c>
      <c r="I141" s="32">
        <f t="shared" si="15"/>
        <v>-18.519110999999999</v>
      </c>
      <c r="J141" s="31">
        <v>-2.0965549999999999</v>
      </c>
      <c r="K141" s="31">
        <v>-11.931404000000001</v>
      </c>
      <c r="L141" s="31">
        <v>11.972023</v>
      </c>
      <c r="M141" s="31">
        <v>-6.1079369999999997</v>
      </c>
      <c r="N141" s="31">
        <v>49.575913</v>
      </c>
      <c r="O141" s="31">
        <v>-10.930623000000001</v>
      </c>
      <c r="P141" s="31">
        <v>-11.962305000000001</v>
      </c>
      <c r="Q141" s="31">
        <v>-18.519110999999999</v>
      </c>
      <c r="S141" s="33">
        <f t="shared" si="13"/>
        <v>49.575913</v>
      </c>
      <c r="T141">
        <v>49.575913</v>
      </c>
      <c r="U141">
        <f t="shared" si="14"/>
        <v>1</v>
      </c>
      <c r="V141">
        <f t="shared" si="12"/>
        <v>1</v>
      </c>
      <c r="X141" s="16">
        <v>5</v>
      </c>
    </row>
    <row r="142" spans="1:24" x14ac:dyDescent="0.25">
      <c r="A142" s="9">
        <v>7</v>
      </c>
      <c r="B142" s="32">
        <f t="shared" si="15"/>
        <v>13.872645</v>
      </c>
      <c r="C142" s="32">
        <f t="shared" si="15"/>
        <v>11.931073</v>
      </c>
      <c r="D142" s="32">
        <f t="shared" si="15"/>
        <v>9.4298649999999995</v>
      </c>
      <c r="E142" s="32">
        <f t="shared" si="15"/>
        <v>5.0597200000000004</v>
      </c>
      <c r="F142" s="32">
        <f t="shared" si="15"/>
        <v>2.7634599999999998</v>
      </c>
      <c r="G142" s="32">
        <f t="shared" si="15"/>
        <v>-3.6677490000000001</v>
      </c>
      <c r="H142" s="32">
        <f t="shared" si="15"/>
        <v>-8.7443259999999992</v>
      </c>
      <c r="I142" s="32">
        <f t="shared" si="15"/>
        <v>-30.644690000000001</v>
      </c>
      <c r="J142" s="31">
        <v>11.931073</v>
      </c>
      <c r="K142" s="31">
        <v>-3.6677490000000001</v>
      </c>
      <c r="L142" s="31">
        <v>5.0597200000000004</v>
      </c>
      <c r="M142" s="31">
        <v>2.7634599999999998</v>
      </c>
      <c r="N142" s="31">
        <v>-30.644690000000001</v>
      </c>
      <c r="O142" s="31">
        <v>-8.7443259999999992</v>
      </c>
      <c r="P142" s="31">
        <v>9.4298649999999995</v>
      </c>
      <c r="Q142" s="31">
        <v>13.872645</v>
      </c>
      <c r="S142" s="33">
        <f t="shared" si="13"/>
        <v>9.4298649999999995</v>
      </c>
      <c r="T142">
        <v>9.4298649999999995</v>
      </c>
      <c r="U142">
        <f t="shared" si="14"/>
        <v>3</v>
      </c>
      <c r="V142">
        <f t="shared" si="12"/>
        <v>0.33333333333333331</v>
      </c>
      <c r="X142" s="16">
        <v>8</v>
      </c>
    </row>
    <row r="143" spans="1:24" x14ac:dyDescent="0.25">
      <c r="A143" s="9">
        <v>7</v>
      </c>
      <c r="B143" s="32">
        <f t="shared" si="15"/>
        <v>18.379839</v>
      </c>
      <c r="C143" s="32">
        <f t="shared" si="15"/>
        <v>17.913302000000002</v>
      </c>
      <c r="D143" s="32">
        <f t="shared" si="15"/>
        <v>12.368668</v>
      </c>
      <c r="E143" s="32">
        <f t="shared" si="15"/>
        <v>11.29926</v>
      </c>
      <c r="F143" s="32">
        <f t="shared" si="15"/>
        <v>0.78677200000000003</v>
      </c>
      <c r="G143" s="32">
        <f t="shared" si="15"/>
        <v>-8.4831810000000001</v>
      </c>
      <c r="H143" s="32">
        <f t="shared" si="15"/>
        <v>-22.671911999999999</v>
      </c>
      <c r="I143" s="32">
        <f t="shared" si="15"/>
        <v>-29.592749000000001</v>
      </c>
      <c r="J143" s="31">
        <v>18.379839</v>
      </c>
      <c r="K143" s="31">
        <v>11.29926</v>
      </c>
      <c r="L143" s="31">
        <v>-8.4831810000000001</v>
      </c>
      <c r="M143" s="31">
        <v>-29.592749000000001</v>
      </c>
      <c r="N143" s="31">
        <v>12.368668</v>
      </c>
      <c r="O143" s="31">
        <v>17.913302000000002</v>
      </c>
      <c r="P143" s="31">
        <v>-22.671911999999999</v>
      </c>
      <c r="Q143" s="31">
        <v>0.78677200000000003</v>
      </c>
      <c r="S143" s="33">
        <f t="shared" si="13"/>
        <v>-22.671911999999999</v>
      </c>
      <c r="T143">
        <v>-22.671911999999999</v>
      </c>
      <c r="U143">
        <f t="shared" si="14"/>
        <v>7</v>
      </c>
      <c r="V143">
        <f t="shared" si="12"/>
        <v>0.14285714285714285</v>
      </c>
      <c r="X143" s="16">
        <v>1</v>
      </c>
    </row>
    <row r="144" spans="1:24" x14ac:dyDescent="0.25">
      <c r="A144" s="9">
        <v>5</v>
      </c>
      <c r="B144" s="32">
        <f t="shared" si="15"/>
        <v>25.389320999999999</v>
      </c>
      <c r="C144" s="32">
        <f t="shared" si="15"/>
        <v>13.87419</v>
      </c>
      <c r="D144" s="32">
        <f t="shared" si="15"/>
        <v>3.8549440000000001</v>
      </c>
      <c r="E144" s="32">
        <f t="shared" si="15"/>
        <v>-5.6306849999999997</v>
      </c>
      <c r="F144" s="32">
        <f t="shared" si="15"/>
        <v>-5.8009180000000002</v>
      </c>
      <c r="G144" s="32">
        <f t="shared" si="15"/>
        <v>-8.4505739999999996</v>
      </c>
      <c r="H144" s="32">
        <f t="shared" si="15"/>
        <v>-10.89922</v>
      </c>
      <c r="I144" s="32">
        <f t="shared" si="15"/>
        <v>-12.337063000000001</v>
      </c>
      <c r="J144" s="31">
        <v>-5.6306849999999997</v>
      </c>
      <c r="K144" s="31">
        <v>13.87419</v>
      </c>
      <c r="L144" s="31">
        <v>-8.4505739999999996</v>
      </c>
      <c r="M144" s="31">
        <v>-10.89922</v>
      </c>
      <c r="N144" s="31">
        <v>25.389320999999999</v>
      </c>
      <c r="O144" s="31">
        <v>3.8549440000000001</v>
      </c>
      <c r="P144" s="31">
        <v>-12.337063000000001</v>
      </c>
      <c r="Q144" s="31">
        <v>-5.8009180000000002</v>
      </c>
      <c r="S144" s="33">
        <f t="shared" si="13"/>
        <v>25.389320999999999</v>
      </c>
      <c r="T144">
        <v>25.389320999999999</v>
      </c>
      <c r="U144">
        <f t="shared" si="14"/>
        <v>1</v>
      </c>
      <c r="V144">
        <f t="shared" si="12"/>
        <v>1</v>
      </c>
      <c r="X144" s="16">
        <v>5</v>
      </c>
    </row>
    <row r="145" spans="1:24" x14ac:dyDescent="0.25">
      <c r="A145" s="9">
        <v>1</v>
      </c>
      <c r="B145" s="32">
        <f t="shared" si="15"/>
        <v>17.515253000000001</v>
      </c>
      <c r="C145" s="32">
        <f t="shared" si="15"/>
        <v>17.289097999999999</v>
      </c>
      <c r="D145" s="32">
        <f t="shared" si="15"/>
        <v>11.783855000000001</v>
      </c>
      <c r="E145" s="32">
        <f t="shared" si="15"/>
        <v>-4.5030409999999996</v>
      </c>
      <c r="F145" s="32">
        <f t="shared" si="15"/>
        <v>-8.3934750000000005</v>
      </c>
      <c r="G145" s="32">
        <f t="shared" si="15"/>
        <v>-10.595549999999999</v>
      </c>
      <c r="H145" s="32">
        <f t="shared" si="15"/>
        <v>-11.046155000000001</v>
      </c>
      <c r="I145" s="32">
        <f t="shared" si="15"/>
        <v>-12.049987</v>
      </c>
      <c r="J145" s="31">
        <v>-10.595549999999999</v>
      </c>
      <c r="K145" s="31">
        <v>17.289097999999999</v>
      </c>
      <c r="L145" s="31">
        <v>-8.3934750000000005</v>
      </c>
      <c r="M145" s="31">
        <v>-12.049987</v>
      </c>
      <c r="N145" s="31">
        <v>17.515253000000001</v>
      </c>
      <c r="O145" s="31">
        <v>-4.5030409999999996</v>
      </c>
      <c r="P145" s="31">
        <v>11.783855000000001</v>
      </c>
      <c r="Q145" s="31">
        <v>-11.046155000000001</v>
      </c>
      <c r="S145" s="33">
        <f t="shared" si="13"/>
        <v>-10.595549999999999</v>
      </c>
      <c r="T145">
        <v>-10.595549999999999</v>
      </c>
      <c r="U145">
        <f t="shared" si="14"/>
        <v>6</v>
      </c>
      <c r="V145">
        <f t="shared" si="12"/>
        <v>0.16666666666666666</v>
      </c>
      <c r="X145" s="16">
        <v>5</v>
      </c>
    </row>
    <row r="146" spans="1:24" x14ac:dyDescent="0.25">
      <c r="A146" s="9">
        <v>7</v>
      </c>
      <c r="B146" s="32">
        <f t="shared" si="15"/>
        <v>41.486983000000002</v>
      </c>
      <c r="C146" s="32">
        <f t="shared" si="15"/>
        <v>34.730780000000003</v>
      </c>
      <c r="D146" s="32">
        <f t="shared" si="15"/>
        <v>12.65239</v>
      </c>
      <c r="E146" s="32">
        <f t="shared" si="15"/>
        <v>4.3092860000000002</v>
      </c>
      <c r="F146" s="32">
        <f t="shared" si="15"/>
        <v>-16.615877000000001</v>
      </c>
      <c r="G146" s="32">
        <f t="shared" si="15"/>
        <v>-17.581209000000001</v>
      </c>
      <c r="H146" s="32">
        <f t="shared" si="15"/>
        <v>-19.827162000000001</v>
      </c>
      <c r="I146" s="32">
        <f t="shared" si="15"/>
        <v>-39.155191000000002</v>
      </c>
      <c r="J146" s="31">
        <v>-17.581209000000001</v>
      </c>
      <c r="K146" s="31">
        <v>41.486983000000002</v>
      </c>
      <c r="L146" s="31">
        <v>-19.827162000000001</v>
      </c>
      <c r="M146" s="31">
        <v>-39.155191000000002</v>
      </c>
      <c r="N146" s="31">
        <v>34.730780000000003</v>
      </c>
      <c r="O146" s="31">
        <v>4.3092860000000002</v>
      </c>
      <c r="P146" s="31">
        <v>-16.615877000000001</v>
      </c>
      <c r="Q146" s="31">
        <v>12.65239</v>
      </c>
      <c r="S146" s="33">
        <f t="shared" si="13"/>
        <v>-16.615877000000001</v>
      </c>
      <c r="T146">
        <v>-16.615877000000001</v>
      </c>
      <c r="U146">
        <f t="shared" si="14"/>
        <v>5</v>
      </c>
      <c r="V146">
        <f t="shared" si="12"/>
        <v>0.2</v>
      </c>
      <c r="X146" s="16">
        <v>2</v>
      </c>
    </row>
    <row r="147" spans="1:24" x14ac:dyDescent="0.25">
      <c r="A147" s="9">
        <v>3</v>
      </c>
      <c r="B147" s="32">
        <f t="shared" si="15"/>
        <v>20.499959</v>
      </c>
      <c r="C147" s="32">
        <f t="shared" si="15"/>
        <v>10.672198</v>
      </c>
      <c r="D147" s="32">
        <f t="shared" si="15"/>
        <v>7.7147050000000004</v>
      </c>
      <c r="E147" s="32">
        <f t="shared" si="15"/>
        <v>6.831804</v>
      </c>
      <c r="F147" s="32">
        <f t="shared" si="15"/>
        <v>2.6304069999999999</v>
      </c>
      <c r="G147" s="32">
        <f t="shared" si="15"/>
        <v>-12.632517999999999</v>
      </c>
      <c r="H147" s="32">
        <f t="shared" si="15"/>
        <v>-14.600460999999999</v>
      </c>
      <c r="I147" s="32">
        <f t="shared" si="15"/>
        <v>-21.116098000000001</v>
      </c>
      <c r="J147" s="31">
        <v>10.672198</v>
      </c>
      <c r="K147" s="31">
        <v>20.499959</v>
      </c>
      <c r="L147" s="31">
        <v>7.7147050000000004</v>
      </c>
      <c r="M147" s="31">
        <v>2.6304069999999999</v>
      </c>
      <c r="N147" s="31">
        <v>-14.600460999999999</v>
      </c>
      <c r="O147" s="31">
        <v>6.831804</v>
      </c>
      <c r="P147" s="31">
        <v>-12.632517999999999</v>
      </c>
      <c r="Q147" s="31">
        <v>-21.116098000000001</v>
      </c>
      <c r="S147" s="33">
        <f t="shared" si="13"/>
        <v>7.7147050000000004</v>
      </c>
      <c r="T147">
        <v>7.7147050000000004</v>
      </c>
      <c r="U147">
        <f t="shared" si="14"/>
        <v>3</v>
      </c>
      <c r="V147">
        <f t="shared" si="12"/>
        <v>0.33333333333333331</v>
      </c>
      <c r="X147" s="16">
        <v>2</v>
      </c>
    </row>
    <row r="148" spans="1:24" x14ac:dyDescent="0.25">
      <c r="A148" s="9">
        <v>7</v>
      </c>
      <c r="B148" s="32">
        <f t="shared" si="15"/>
        <v>60.995081999999996</v>
      </c>
      <c r="C148" s="32">
        <f t="shared" si="15"/>
        <v>0.98257000000000005</v>
      </c>
      <c r="D148" s="32">
        <f t="shared" si="15"/>
        <v>-2.487123</v>
      </c>
      <c r="E148" s="32">
        <f t="shared" si="15"/>
        <v>-5.502548</v>
      </c>
      <c r="F148" s="32">
        <f t="shared" si="15"/>
        <v>-9.7439680000000006</v>
      </c>
      <c r="G148" s="32">
        <f t="shared" si="15"/>
        <v>-14.150829999999999</v>
      </c>
      <c r="H148" s="32">
        <f t="shared" si="15"/>
        <v>-14.428417</v>
      </c>
      <c r="I148" s="32">
        <f t="shared" si="15"/>
        <v>-15.664764</v>
      </c>
      <c r="J148" s="31">
        <v>-9.7439680000000006</v>
      </c>
      <c r="K148" s="31">
        <v>-14.428417</v>
      </c>
      <c r="L148" s="31">
        <v>-5.502548</v>
      </c>
      <c r="M148" s="31">
        <v>-2.487123</v>
      </c>
      <c r="N148" s="31">
        <v>-14.150829999999999</v>
      </c>
      <c r="O148" s="31">
        <v>0.98257000000000005</v>
      </c>
      <c r="P148" s="31">
        <v>60.995081999999996</v>
      </c>
      <c r="Q148" s="31">
        <v>-15.664764</v>
      </c>
      <c r="S148" s="33">
        <f t="shared" si="13"/>
        <v>60.995081999999996</v>
      </c>
      <c r="T148">
        <v>60.995081999999996</v>
      </c>
      <c r="U148">
        <f t="shared" si="14"/>
        <v>1</v>
      </c>
      <c r="V148">
        <f t="shared" si="12"/>
        <v>1</v>
      </c>
      <c r="X148" s="16">
        <v>7</v>
      </c>
    </row>
    <row r="149" spans="1:24" x14ac:dyDescent="0.25">
      <c r="A149" s="9">
        <v>8</v>
      </c>
      <c r="B149" s="32">
        <f t="shared" si="15"/>
        <v>88.982170999999994</v>
      </c>
      <c r="C149" s="32">
        <f t="shared" si="15"/>
        <v>52.452438000000001</v>
      </c>
      <c r="D149" s="32">
        <f t="shared" si="15"/>
        <v>-6.1455880000000001</v>
      </c>
      <c r="E149" s="32">
        <f t="shared" si="15"/>
        <v>-13.833691</v>
      </c>
      <c r="F149" s="32">
        <f t="shared" si="15"/>
        <v>-20.129738</v>
      </c>
      <c r="G149" s="32">
        <f t="shared" si="15"/>
        <v>-21.011913</v>
      </c>
      <c r="H149" s="32">
        <f t="shared" si="15"/>
        <v>-34.682887999999998</v>
      </c>
      <c r="I149" s="32">
        <f t="shared" si="15"/>
        <v>-45.630788000000003</v>
      </c>
      <c r="J149" s="31">
        <v>-13.833691</v>
      </c>
      <c r="K149" s="31">
        <v>88.982170999999994</v>
      </c>
      <c r="L149" s="31">
        <v>-21.011913</v>
      </c>
      <c r="M149" s="31">
        <v>-34.682887999999998</v>
      </c>
      <c r="N149" s="31">
        <v>-45.630788000000003</v>
      </c>
      <c r="O149" s="31">
        <v>52.452438000000001</v>
      </c>
      <c r="P149" s="31">
        <v>-20.129738</v>
      </c>
      <c r="Q149" s="31">
        <v>-6.1455880000000001</v>
      </c>
      <c r="S149" s="33">
        <f t="shared" si="13"/>
        <v>-6.1455880000000001</v>
      </c>
      <c r="T149">
        <v>-6.1455880000000001</v>
      </c>
      <c r="U149">
        <f t="shared" si="14"/>
        <v>3</v>
      </c>
      <c r="V149">
        <f t="shared" si="12"/>
        <v>0.33333333333333331</v>
      </c>
      <c r="X149" s="16">
        <v>2</v>
      </c>
    </row>
    <row r="150" spans="1:24" x14ac:dyDescent="0.25">
      <c r="A150" s="9">
        <v>2</v>
      </c>
      <c r="B150" s="32">
        <f t="shared" si="15"/>
        <v>28.167632999999999</v>
      </c>
      <c r="C150" s="32">
        <f t="shared" si="15"/>
        <v>11.298190999999999</v>
      </c>
      <c r="D150" s="32">
        <f t="shared" si="15"/>
        <v>3.9260100000000002</v>
      </c>
      <c r="E150" s="32">
        <f t="shared" si="15"/>
        <v>3.8858139999999999</v>
      </c>
      <c r="F150" s="32">
        <f t="shared" si="15"/>
        <v>-6.9054200000000003</v>
      </c>
      <c r="G150" s="32">
        <f t="shared" si="15"/>
        <v>-11.759771000000001</v>
      </c>
      <c r="H150" s="32">
        <f t="shared" si="15"/>
        <v>-13.077415</v>
      </c>
      <c r="I150" s="32">
        <f t="shared" si="15"/>
        <v>-15.535043999999999</v>
      </c>
      <c r="J150" s="31">
        <v>11.298190999999999</v>
      </c>
      <c r="K150" s="31">
        <v>28.167632999999999</v>
      </c>
      <c r="L150" s="31">
        <v>-13.077415</v>
      </c>
      <c r="M150" s="31">
        <v>-11.759771000000001</v>
      </c>
      <c r="N150" s="31">
        <v>3.8858139999999999</v>
      </c>
      <c r="O150" s="31">
        <v>3.9260100000000002</v>
      </c>
      <c r="P150" s="31">
        <v>-15.535043999999999</v>
      </c>
      <c r="Q150" s="31">
        <v>-6.9054200000000003</v>
      </c>
      <c r="S150" s="33">
        <f t="shared" si="13"/>
        <v>28.167632999999999</v>
      </c>
      <c r="T150">
        <v>28.167632999999999</v>
      </c>
      <c r="U150">
        <f t="shared" si="14"/>
        <v>1</v>
      </c>
      <c r="V150">
        <f t="shared" si="12"/>
        <v>1</v>
      </c>
      <c r="X150" s="16">
        <v>2</v>
      </c>
    </row>
    <row r="151" spans="1:24" x14ac:dyDescent="0.25">
      <c r="A151" s="9">
        <v>2</v>
      </c>
      <c r="B151" s="32">
        <f t="shared" si="15"/>
        <v>11.076734</v>
      </c>
      <c r="C151" s="32">
        <f t="shared" si="15"/>
        <v>10.152125</v>
      </c>
      <c r="D151" s="32">
        <f t="shared" si="15"/>
        <v>1.463287</v>
      </c>
      <c r="E151" s="32">
        <f t="shared" si="15"/>
        <v>-0.74126700000000001</v>
      </c>
      <c r="F151" s="32">
        <f t="shared" si="15"/>
        <v>-2.585461</v>
      </c>
      <c r="G151" s="32">
        <f t="shared" si="15"/>
        <v>-2.714566</v>
      </c>
      <c r="H151" s="32">
        <f t="shared" si="15"/>
        <v>-4.2918589999999996</v>
      </c>
      <c r="I151" s="32">
        <f t="shared" si="15"/>
        <v>-12.358993999999999</v>
      </c>
      <c r="J151" s="31">
        <v>1.463287</v>
      </c>
      <c r="K151" s="31">
        <v>10.152125</v>
      </c>
      <c r="L151" s="31">
        <v>-2.714566</v>
      </c>
      <c r="M151" s="31">
        <v>-4.2918589999999996</v>
      </c>
      <c r="N151" s="31">
        <v>-12.358993999999999</v>
      </c>
      <c r="O151" s="31">
        <v>11.076734</v>
      </c>
      <c r="P151" s="31">
        <v>-2.585461</v>
      </c>
      <c r="Q151" s="31">
        <v>-0.74126700000000001</v>
      </c>
      <c r="S151" s="33">
        <f t="shared" si="13"/>
        <v>10.152125</v>
      </c>
      <c r="T151">
        <v>10.152125</v>
      </c>
      <c r="U151">
        <f t="shared" si="14"/>
        <v>2</v>
      </c>
      <c r="V151">
        <f t="shared" si="12"/>
        <v>0.5</v>
      </c>
      <c r="X151" s="16">
        <v>6</v>
      </c>
    </row>
    <row r="152" spans="1:24" x14ac:dyDescent="0.25">
      <c r="A152" s="9">
        <v>2</v>
      </c>
      <c r="B152" s="32">
        <f t="shared" si="15"/>
        <v>28.951384999999998</v>
      </c>
      <c r="C152" s="32">
        <f t="shared" si="15"/>
        <v>14.638391</v>
      </c>
      <c r="D152" s="32">
        <f t="shared" si="15"/>
        <v>3.7966229999999999</v>
      </c>
      <c r="E152" s="32">
        <f t="shared" si="15"/>
        <v>-6.1953180000000003</v>
      </c>
      <c r="F152" s="32">
        <f t="shared" si="15"/>
        <v>-8.4625210000000006</v>
      </c>
      <c r="G152" s="32">
        <f t="shared" si="15"/>
        <v>-8.6329630000000002</v>
      </c>
      <c r="H152" s="32">
        <f t="shared" si="15"/>
        <v>-9.9070180000000008</v>
      </c>
      <c r="I152" s="32">
        <f t="shared" si="15"/>
        <v>-14.18858</v>
      </c>
      <c r="J152" s="31">
        <v>3.7966229999999999</v>
      </c>
      <c r="K152" s="31">
        <v>14.638391</v>
      </c>
      <c r="L152" s="31">
        <v>-8.6329630000000002</v>
      </c>
      <c r="M152" s="31">
        <v>-6.1953180000000003</v>
      </c>
      <c r="N152" s="31">
        <v>28.951384999999998</v>
      </c>
      <c r="O152" s="31">
        <v>-8.4625210000000006</v>
      </c>
      <c r="P152" s="31">
        <v>-14.18858</v>
      </c>
      <c r="Q152" s="31">
        <v>-9.9070180000000008</v>
      </c>
      <c r="S152" s="33">
        <f t="shared" si="13"/>
        <v>14.638391</v>
      </c>
      <c r="T152">
        <v>14.638391</v>
      </c>
      <c r="U152">
        <f t="shared" si="14"/>
        <v>2</v>
      </c>
      <c r="V152">
        <f t="shared" si="12"/>
        <v>0.5</v>
      </c>
      <c r="X152" s="16">
        <v>5</v>
      </c>
    </row>
    <row r="153" spans="1:24" x14ac:dyDescent="0.25">
      <c r="A153" s="9">
        <v>2</v>
      </c>
      <c r="B153" s="32">
        <f t="shared" si="15"/>
        <v>24.079834999999999</v>
      </c>
      <c r="C153" s="32">
        <f t="shared" si="15"/>
        <v>7.0897240000000004</v>
      </c>
      <c r="D153" s="32">
        <f t="shared" si="15"/>
        <v>2.6679529999999998</v>
      </c>
      <c r="E153" s="32">
        <f t="shared" si="15"/>
        <v>2.586122</v>
      </c>
      <c r="F153" s="32">
        <f t="shared" si="15"/>
        <v>-0.48036099999999998</v>
      </c>
      <c r="G153" s="32">
        <f t="shared" si="15"/>
        <v>-10.814144000000001</v>
      </c>
      <c r="H153" s="32">
        <f t="shared" si="15"/>
        <v>-12.387966</v>
      </c>
      <c r="I153" s="32">
        <f t="shared" si="15"/>
        <v>-12.741167000000001</v>
      </c>
      <c r="J153" s="31">
        <v>2.586122</v>
      </c>
      <c r="K153" s="31">
        <v>24.079834999999999</v>
      </c>
      <c r="L153" s="31">
        <v>-12.387966</v>
      </c>
      <c r="M153" s="31">
        <v>-12.741167000000001</v>
      </c>
      <c r="N153" s="31">
        <v>-10.814144000000001</v>
      </c>
      <c r="O153" s="31">
        <v>7.0897240000000004</v>
      </c>
      <c r="P153" s="31">
        <v>-0.48036099999999998</v>
      </c>
      <c r="Q153" s="31">
        <v>2.6679529999999998</v>
      </c>
      <c r="S153" s="33">
        <f t="shared" si="13"/>
        <v>24.079834999999999</v>
      </c>
      <c r="T153">
        <v>24.079834999999999</v>
      </c>
      <c r="U153">
        <f t="shared" si="14"/>
        <v>1</v>
      </c>
      <c r="V153">
        <f t="shared" si="12"/>
        <v>1</v>
      </c>
      <c r="X153" s="16">
        <v>2</v>
      </c>
    </row>
    <row r="154" spans="1:24" x14ac:dyDescent="0.25">
      <c r="A154" s="9">
        <v>7</v>
      </c>
      <c r="B154" s="32">
        <f t="shared" si="15"/>
        <v>110.31316</v>
      </c>
      <c r="C154" s="32">
        <f t="shared" si="15"/>
        <v>66.509283999999994</v>
      </c>
      <c r="D154" s="32">
        <f t="shared" si="15"/>
        <v>14.897276</v>
      </c>
      <c r="E154" s="32">
        <f t="shared" si="15"/>
        <v>10.224546</v>
      </c>
      <c r="F154" s="32">
        <f t="shared" si="15"/>
        <v>-14.008606</v>
      </c>
      <c r="G154" s="32">
        <f t="shared" si="15"/>
        <v>-21.573903999999999</v>
      </c>
      <c r="H154" s="32">
        <f t="shared" si="15"/>
        <v>-71.806763000000004</v>
      </c>
      <c r="I154" s="32">
        <f t="shared" si="15"/>
        <v>-94.554985000000002</v>
      </c>
      <c r="J154" s="31">
        <v>10.224546</v>
      </c>
      <c r="K154" s="31">
        <v>-71.806763000000004</v>
      </c>
      <c r="L154" s="31">
        <v>-14.008606</v>
      </c>
      <c r="M154" s="31">
        <v>-21.573903999999999</v>
      </c>
      <c r="N154" s="31">
        <v>110.31316</v>
      </c>
      <c r="O154" s="31">
        <v>-94.554985000000002</v>
      </c>
      <c r="P154" s="31">
        <v>66.509283999999994</v>
      </c>
      <c r="Q154" s="31">
        <v>14.897276</v>
      </c>
      <c r="S154" s="33">
        <f t="shared" si="13"/>
        <v>66.509283999999994</v>
      </c>
      <c r="T154">
        <v>66.509283999999994</v>
      </c>
      <c r="U154">
        <f t="shared" si="14"/>
        <v>2</v>
      </c>
      <c r="V154">
        <f t="shared" si="12"/>
        <v>0.5</v>
      </c>
      <c r="X154" s="16">
        <v>5</v>
      </c>
    </row>
    <row r="155" spans="1:24" x14ac:dyDescent="0.25">
      <c r="A155" s="9">
        <v>7</v>
      </c>
      <c r="B155" s="32">
        <f t="shared" si="15"/>
        <v>171.956749</v>
      </c>
      <c r="C155" s="32">
        <f t="shared" si="15"/>
        <v>25.704746</v>
      </c>
      <c r="D155" s="32">
        <f t="shared" si="15"/>
        <v>7.937964</v>
      </c>
      <c r="E155" s="32">
        <f t="shared" si="15"/>
        <v>-6.8799989999999998</v>
      </c>
      <c r="F155" s="32">
        <f t="shared" si="15"/>
        <v>-8.420871</v>
      </c>
      <c r="G155" s="32">
        <f t="shared" si="15"/>
        <v>-37.269146999999997</v>
      </c>
      <c r="H155" s="32">
        <f t="shared" si="15"/>
        <v>-37.760136000000003</v>
      </c>
      <c r="I155" s="32">
        <f t="shared" si="15"/>
        <v>-115.26930900000001</v>
      </c>
      <c r="J155" s="31">
        <v>7.937964</v>
      </c>
      <c r="K155" s="31">
        <v>25.704746</v>
      </c>
      <c r="L155" s="31">
        <v>-37.760136000000003</v>
      </c>
      <c r="M155" s="31">
        <v>-37.269146999999997</v>
      </c>
      <c r="N155" s="31">
        <v>171.956749</v>
      </c>
      <c r="O155" s="31">
        <v>-8.420871</v>
      </c>
      <c r="P155" s="31">
        <v>-6.8799989999999998</v>
      </c>
      <c r="Q155" s="31">
        <v>-115.26930900000001</v>
      </c>
      <c r="S155" s="33">
        <f t="shared" si="13"/>
        <v>-6.8799989999999998</v>
      </c>
      <c r="T155">
        <v>-6.8799989999999998</v>
      </c>
      <c r="U155">
        <f t="shared" si="14"/>
        <v>4</v>
      </c>
      <c r="V155">
        <f t="shared" si="12"/>
        <v>0.25</v>
      </c>
      <c r="X155" s="16">
        <v>5</v>
      </c>
    </row>
    <row r="156" spans="1:24" x14ac:dyDescent="0.25">
      <c r="A156" s="9">
        <v>1</v>
      </c>
      <c r="B156" s="32">
        <f t="shared" si="15"/>
        <v>30.545466999999999</v>
      </c>
      <c r="C156" s="32">
        <f t="shared" si="15"/>
        <v>16.63513</v>
      </c>
      <c r="D156" s="32">
        <f t="shared" si="15"/>
        <v>11.660710999999999</v>
      </c>
      <c r="E156" s="32">
        <f t="shared" si="15"/>
        <v>0.67069500000000004</v>
      </c>
      <c r="F156" s="32">
        <f t="shared" si="15"/>
        <v>8.0317E-2</v>
      </c>
      <c r="G156" s="32">
        <f t="shared" si="15"/>
        <v>-2.8160750000000001</v>
      </c>
      <c r="H156" s="32">
        <f t="shared" si="15"/>
        <v>-27.70823</v>
      </c>
      <c r="I156" s="32">
        <f t="shared" si="15"/>
        <v>-29.068014000000002</v>
      </c>
      <c r="J156" s="31">
        <v>-2.8160750000000001</v>
      </c>
      <c r="K156" s="31">
        <v>30.545466999999999</v>
      </c>
      <c r="L156" s="31">
        <v>-29.068014000000002</v>
      </c>
      <c r="M156" s="31">
        <v>0.67069500000000004</v>
      </c>
      <c r="N156" s="31">
        <v>-27.70823</v>
      </c>
      <c r="O156" s="31">
        <v>11.660710999999999</v>
      </c>
      <c r="P156" s="31">
        <v>16.63513</v>
      </c>
      <c r="Q156" s="31">
        <v>8.0317E-2</v>
      </c>
      <c r="S156" s="33">
        <f t="shared" si="13"/>
        <v>-2.8160750000000001</v>
      </c>
      <c r="T156">
        <v>-2.8160750000000001</v>
      </c>
      <c r="U156">
        <f t="shared" si="14"/>
        <v>6</v>
      </c>
      <c r="V156">
        <f t="shared" si="12"/>
        <v>0.16666666666666666</v>
      </c>
      <c r="X156" s="16">
        <v>2</v>
      </c>
    </row>
    <row r="157" spans="1:24" x14ac:dyDescent="0.25">
      <c r="A157" s="9">
        <v>1</v>
      </c>
      <c r="B157" s="32">
        <f t="shared" si="15"/>
        <v>33.832146999999999</v>
      </c>
      <c r="C157" s="32">
        <f t="shared" si="15"/>
        <v>19.453531999999999</v>
      </c>
      <c r="D157" s="32">
        <f t="shared" si="15"/>
        <v>18.576156000000001</v>
      </c>
      <c r="E157" s="32">
        <f t="shared" si="15"/>
        <v>-9.8892410000000002</v>
      </c>
      <c r="F157" s="32">
        <f t="shared" si="15"/>
        <v>-13.346482999999999</v>
      </c>
      <c r="G157" s="32">
        <f t="shared" si="15"/>
        <v>-14.005118</v>
      </c>
      <c r="H157" s="32">
        <f t="shared" si="15"/>
        <v>-14.534838000000001</v>
      </c>
      <c r="I157" s="32">
        <f t="shared" si="15"/>
        <v>-20.086152999999999</v>
      </c>
      <c r="J157" s="31">
        <v>-14.534838000000001</v>
      </c>
      <c r="K157" s="31">
        <v>18.576156000000001</v>
      </c>
      <c r="L157" s="31">
        <v>-13.346482999999999</v>
      </c>
      <c r="M157" s="31">
        <v>-20.086152999999999</v>
      </c>
      <c r="N157" s="31">
        <v>19.453531999999999</v>
      </c>
      <c r="O157" s="31">
        <v>-9.8892410000000002</v>
      </c>
      <c r="P157" s="31">
        <v>33.832146999999999</v>
      </c>
      <c r="Q157" s="31">
        <v>-14.005118</v>
      </c>
      <c r="S157" s="33">
        <f t="shared" si="13"/>
        <v>-14.534838000000001</v>
      </c>
      <c r="T157">
        <v>-14.534838000000001</v>
      </c>
      <c r="U157">
        <f t="shared" si="14"/>
        <v>7</v>
      </c>
      <c r="V157">
        <f t="shared" si="12"/>
        <v>0.14285714285714285</v>
      </c>
      <c r="X157" s="16">
        <v>7</v>
      </c>
    </row>
    <row r="158" spans="1:24" x14ac:dyDescent="0.25">
      <c r="A158" s="9">
        <v>2</v>
      </c>
      <c r="B158" s="32">
        <f t="shared" si="15"/>
        <v>152.95461700000001</v>
      </c>
      <c r="C158" s="32">
        <f t="shared" si="15"/>
        <v>89.195276000000007</v>
      </c>
      <c r="D158" s="32">
        <f t="shared" si="15"/>
        <v>2.3943750000000001</v>
      </c>
      <c r="E158" s="32">
        <f t="shared" si="15"/>
        <v>-7.0440690000000004</v>
      </c>
      <c r="F158" s="32">
        <f t="shared" si="15"/>
        <v>-27.852414</v>
      </c>
      <c r="G158" s="32">
        <f t="shared" si="15"/>
        <v>-67.207155999999998</v>
      </c>
      <c r="H158" s="32">
        <f t="shared" si="15"/>
        <v>-69.136664999999994</v>
      </c>
      <c r="I158" s="32">
        <f t="shared" si="15"/>
        <v>-73.303957999999994</v>
      </c>
      <c r="J158" s="31">
        <v>2.3943750000000001</v>
      </c>
      <c r="K158" s="31">
        <v>-7.0440690000000004</v>
      </c>
      <c r="L158" s="31">
        <v>-67.207155999999998</v>
      </c>
      <c r="M158" s="31">
        <v>-73.303957999999994</v>
      </c>
      <c r="N158" s="31">
        <v>152.95461700000001</v>
      </c>
      <c r="O158" s="31">
        <v>-69.136664999999994</v>
      </c>
      <c r="P158" s="31">
        <v>89.195276000000007</v>
      </c>
      <c r="Q158" s="31">
        <v>-27.852414</v>
      </c>
      <c r="S158" s="33">
        <f t="shared" si="13"/>
        <v>-7.0440690000000004</v>
      </c>
      <c r="T158">
        <v>-7.0440690000000004</v>
      </c>
      <c r="U158">
        <f t="shared" si="14"/>
        <v>4</v>
      </c>
      <c r="V158">
        <f t="shared" si="12"/>
        <v>0.25</v>
      </c>
      <c r="X158" s="16">
        <v>5</v>
      </c>
    </row>
    <row r="159" spans="1:24" x14ac:dyDescent="0.25">
      <c r="A159" s="9">
        <v>2</v>
      </c>
      <c r="B159" s="32">
        <f t="shared" si="15"/>
        <v>22.825868</v>
      </c>
      <c r="C159" s="32">
        <f t="shared" si="15"/>
        <v>9.7723490000000002</v>
      </c>
      <c r="D159" s="32">
        <f t="shared" si="15"/>
        <v>3.1375860000000002</v>
      </c>
      <c r="E159" s="32">
        <f t="shared" si="15"/>
        <v>1.609718</v>
      </c>
      <c r="F159" s="32">
        <f t="shared" si="15"/>
        <v>-2.6196489999999999</v>
      </c>
      <c r="G159" s="32">
        <f t="shared" si="15"/>
        <v>-6.2162579999999998</v>
      </c>
      <c r="H159" s="32">
        <f t="shared" si="15"/>
        <v>-9.476191</v>
      </c>
      <c r="I159" s="32">
        <f t="shared" si="15"/>
        <v>-19.033424</v>
      </c>
      <c r="J159" s="31">
        <v>1.609718</v>
      </c>
      <c r="K159" s="31">
        <v>-2.6196489999999999</v>
      </c>
      <c r="L159" s="31">
        <v>-6.2162579999999998</v>
      </c>
      <c r="M159" s="31">
        <v>-9.476191</v>
      </c>
      <c r="N159" s="31">
        <v>22.825868</v>
      </c>
      <c r="O159" s="31">
        <v>9.7723490000000002</v>
      </c>
      <c r="P159" s="31">
        <v>3.1375860000000002</v>
      </c>
      <c r="Q159" s="31">
        <v>-19.033424</v>
      </c>
      <c r="S159" s="33">
        <f t="shared" si="13"/>
        <v>-2.6196489999999999</v>
      </c>
      <c r="T159">
        <v>-2.6196489999999999</v>
      </c>
      <c r="U159">
        <f t="shared" si="14"/>
        <v>5</v>
      </c>
      <c r="V159">
        <f t="shared" si="12"/>
        <v>0.2</v>
      </c>
      <c r="X159" s="16">
        <v>5</v>
      </c>
    </row>
    <row r="160" spans="1:24" x14ac:dyDescent="0.25">
      <c r="A160" s="9">
        <v>2</v>
      </c>
      <c r="B160" s="32">
        <f t="shared" si="15"/>
        <v>125.17603800000001</v>
      </c>
      <c r="C160" s="32">
        <f t="shared" si="15"/>
        <v>50.462153999999998</v>
      </c>
      <c r="D160" s="32">
        <f t="shared" si="15"/>
        <v>30.716888999999998</v>
      </c>
      <c r="E160" s="32">
        <f t="shared" si="15"/>
        <v>-6.554856</v>
      </c>
      <c r="F160" s="32">
        <f t="shared" si="15"/>
        <v>-28.151568999999999</v>
      </c>
      <c r="G160" s="32">
        <f t="shared" si="15"/>
        <v>-46.765084999999999</v>
      </c>
      <c r="H160" s="32">
        <f t="shared" si="15"/>
        <v>-60.106408000000002</v>
      </c>
      <c r="I160" s="32">
        <f t="shared" si="15"/>
        <v>-64.777161000000007</v>
      </c>
      <c r="J160" s="31">
        <v>-64.777161000000007</v>
      </c>
      <c r="K160" s="31">
        <v>50.462153999999998</v>
      </c>
      <c r="L160" s="31">
        <v>-60.106408000000002</v>
      </c>
      <c r="M160" s="31">
        <v>-46.765084999999999</v>
      </c>
      <c r="N160" s="31">
        <v>125.17603800000001</v>
      </c>
      <c r="O160" s="31">
        <v>-6.554856</v>
      </c>
      <c r="P160" s="31">
        <v>30.716888999999998</v>
      </c>
      <c r="Q160" s="31">
        <v>-28.151568999999999</v>
      </c>
      <c r="S160" s="33">
        <f t="shared" si="13"/>
        <v>50.462153999999998</v>
      </c>
      <c r="T160">
        <v>50.462153999999998</v>
      </c>
      <c r="U160">
        <f t="shared" si="14"/>
        <v>2</v>
      </c>
      <c r="V160">
        <f t="shared" si="12"/>
        <v>0.5</v>
      </c>
      <c r="X160" s="16">
        <v>5</v>
      </c>
    </row>
    <row r="161" spans="1:24" x14ac:dyDescent="0.25">
      <c r="A161" s="9">
        <v>1</v>
      </c>
      <c r="B161" s="32">
        <f t="shared" si="15"/>
        <v>45.922840999999998</v>
      </c>
      <c r="C161" s="32">
        <f t="shared" si="15"/>
        <v>24.237110000000001</v>
      </c>
      <c r="D161" s="32">
        <f t="shared" si="15"/>
        <v>18.528402</v>
      </c>
      <c r="E161" s="32">
        <f t="shared" si="15"/>
        <v>6.16974</v>
      </c>
      <c r="F161" s="32">
        <f t="shared" si="15"/>
        <v>-11.436157</v>
      </c>
      <c r="G161" s="32">
        <f t="shared" si="15"/>
        <v>-13.591936</v>
      </c>
      <c r="H161" s="32">
        <f t="shared" si="15"/>
        <v>-34.531016999999999</v>
      </c>
      <c r="I161" s="32">
        <f t="shared" si="15"/>
        <v>-35.298985000000002</v>
      </c>
      <c r="J161" s="31">
        <v>6.16974</v>
      </c>
      <c r="K161" s="31">
        <v>45.922840999999998</v>
      </c>
      <c r="L161" s="31">
        <v>-13.591936</v>
      </c>
      <c r="M161" s="31">
        <v>18.528402</v>
      </c>
      <c r="N161" s="31">
        <v>24.237110000000001</v>
      </c>
      <c r="O161" s="31">
        <v>-35.298985000000002</v>
      </c>
      <c r="P161" s="31">
        <v>-34.531016999999999</v>
      </c>
      <c r="Q161" s="31">
        <v>-11.436157</v>
      </c>
      <c r="S161" s="33">
        <f t="shared" si="13"/>
        <v>6.16974</v>
      </c>
      <c r="T161">
        <v>6.16974</v>
      </c>
      <c r="U161">
        <f t="shared" si="14"/>
        <v>4</v>
      </c>
      <c r="V161">
        <f t="shared" si="12"/>
        <v>0.25</v>
      </c>
      <c r="X161" s="16">
        <v>2</v>
      </c>
    </row>
    <row r="162" spans="1:24" x14ac:dyDescent="0.25">
      <c r="A162" s="9">
        <v>8</v>
      </c>
      <c r="B162" s="32">
        <f t="shared" si="15"/>
        <v>8.5896620000000006</v>
      </c>
      <c r="C162" s="32">
        <f t="shared" si="15"/>
        <v>6.6389680000000002</v>
      </c>
      <c r="D162" s="32">
        <f t="shared" si="15"/>
        <v>3.8302740000000002</v>
      </c>
      <c r="E162" s="32">
        <f t="shared" si="15"/>
        <v>3.40232</v>
      </c>
      <c r="F162" s="32">
        <f t="shared" si="15"/>
        <v>-0.268428</v>
      </c>
      <c r="G162" s="32">
        <f t="shared" si="15"/>
        <v>-1.8094239999999999</v>
      </c>
      <c r="H162" s="32">
        <f t="shared" si="15"/>
        <v>-2.0084420000000001</v>
      </c>
      <c r="I162" s="32">
        <f t="shared" si="15"/>
        <v>-18.374931</v>
      </c>
      <c r="J162" s="31">
        <v>-2.0084420000000001</v>
      </c>
      <c r="K162" s="31">
        <v>8.5896620000000006</v>
      </c>
      <c r="L162" s="31">
        <v>3.40232</v>
      </c>
      <c r="M162" s="31">
        <v>-1.8094239999999999</v>
      </c>
      <c r="N162" s="31">
        <v>6.6389680000000002</v>
      </c>
      <c r="O162" s="31">
        <v>-18.374931</v>
      </c>
      <c r="P162" s="31">
        <v>3.8302740000000002</v>
      </c>
      <c r="Q162" s="31">
        <v>-0.268428</v>
      </c>
      <c r="S162" s="33">
        <f t="shared" si="13"/>
        <v>-0.268428</v>
      </c>
      <c r="T162">
        <v>-0.268428</v>
      </c>
      <c r="U162">
        <f t="shared" si="14"/>
        <v>5</v>
      </c>
      <c r="V162">
        <f t="shared" si="12"/>
        <v>0.2</v>
      </c>
      <c r="X162" s="16">
        <v>2</v>
      </c>
    </row>
    <row r="163" spans="1:24" x14ac:dyDescent="0.25">
      <c r="A163" s="9">
        <v>4</v>
      </c>
      <c r="B163" s="32">
        <f t="shared" si="15"/>
        <v>21.969004000000002</v>
      </c>
      <c r="C163" s="32">
        <f t="shared" si="15"/>
        <v>-1.8611390000000001</v>
      </c>
      <c r="D163" s="32">
        <f t="shared" si="15"/>
        <v>-2.2016710000000002</v>
      </c>
      <c r="E163" s="32">
        <f t="shared" si="15"/>
        <v>-2.4960719999999998</v>
      </c>
      <c r="F163" s="32">
        <f t="shared" si="15"/>
        <v>-2.8811800000000001</v>
      </c>
      <c r="G163" s="32">
        <f t="shared" si="15"/>
        <v>-2.8973550000000001</v>
      </c>
      <c r="H163" s="32">
        <f t="shared" si="15"/>
        <v>-3.3798170000000001</v>
      </c>
      <c r="I163" s="32">
        <f t="shared" si="15"/>
        <v>-6.2517699999999996</v>
      </c>
      <c r="J163" s="31">
        <v>-2.2016710000000002</v>
      </c>
      <c r="K163" s="31">
        <v>-2.8973550000000001</v>
      </c>
      <c r="L163" s="31">
        <v>-3.3798170000000001</v>
      </c>
      <c r="M163" s="31">
        <v>-2.8811800000000001</v>
      </c>
      <c r="N163" s="31">
        <v>21.969004000000002</v>
      </c>
      <c r="O163" s="31">
        <v>-1.8611390000000001</v>
      </c>
      <c r="P163" s="31">
        <v>-2.4960719999999998</v>
      </c>
      <c r="Q163" s="31">
        <v>-6.2517699999999996</v>
      </c>
      <c r="S163" s="33">
        <f t="shared" si="13"/>
        <v>-2.8811800000000001</v>
      </c>
      <c r="T163">
        <v>-2.8811800000000001</v>
      </c>
      <c r="U163">
        <f t="shared" si="14"/>
        <v>5</v>
      </c>
      <c r="V163">
        <f t="shared" si="12"/>
        <v>0.2</v>
      </c>
      <c r="X163" s="16">
        <v>5</v>
      </c>
    </row>
    <row r="164" spans="1:24" x14ac:dyDescent="0.25">
      <c r="A164" s="9">
        <v>2</v>
      </c>
      <c r="B164" s="32">
        <f t="shared" si="15"/>
        <v>23.282824000000002</v>
      </c>
      <c r="C164" s="32">
        <f t="shared" si="15"/>
        <v>20.817098000000001</v>
      </c>
      <c r="D164" s="32">
        <f t="shared" si="15"/>
        <v>9.01206</v>
      </c>
      <c r="E164" s="32">
        <f t="shared" si="15"/>
        <v>3.1926510000000001</v>
      </c>
      <c r="F164" s="32">
        <f t="shared" si="15"/>
        <v>-7.7007989999999999</v>
      </c>
      <c r="G164" s="32">
        <f t="shared" si="15"/>
        <v>-11.311934000000001</v>
      </c>
      <c r="H164" s="32">
        <f t="shared" si="15"/>
        <v>-16.009687</v>
      </c>
      <c r="I164" s="32">
        <f t="shared" si="15"/>
        <v>-21.282214</v>
      </c>
      <c r="J164" s="31">
        <v>-7.7007989999999999</v>
      </c>
      <c r="K164" s="31">
        <v>3.1926510000000001</v>
      </c>
      <c r="L164" s="31">
        <v>-11.311934000000001</v>
      </c>
      <c r="M164" s="31">
        <v>-21.282214</v>
      </c>
      <c r="N164" s="31">
        <v>9.01206</v>
      </c>
      <c r="O164" s="31">
        <v>20.817098000000001</v>
      </c>
      <c r="P164" s="31">
        <v>23.282824000000002</v>
      </c>
      <c r="Q164" s="31">
        <v>-16.009687</v>
      </c>
      <c r="S164" s="33">
        <f t="shared" si="13"/>
        <v>3.1926510000000001</v>
      </c>
      <c r="T164">
        <v>3.1926510000000001</v>
      </c>
      <c r="U164">
        <f t="shared" si="14"/>
        <v>4</v>
      </c>
      <c r="V164">
        <f t="shared" si="12"/>
        <v>0.25</v>
      </c>
      <c r="X164" s="16">
        <v>7</v>
      </c>
    </row>
    <row r="165" spans="1:24" x14ac:dyDescent="0.25">
      <c r="A165" s="9">
        <v>6</v>
      </c>
      <c r="B165" s="32">
        <f t="shared" si="15"/>
        <v>43.151395000000001</v>
      </c>
      <c r="C165" s="32">
        <f t="shared" si="15"/>
        <v>17.175775000000002</v>
      </c>
      <c r="D165" s="32">
        <f t="shared" si="15"/>
        <v>16.459243000000001</v>
      </c>
      <c r="E165" s="32">
        <f t="shared" si="15"/>
        <v>0.252025</v>
      </c>
      <c r="F165" s="32">
        <f t="shared" si="15"/>
        <v>-6.5611829999999998</v>
      </c>
      <c r="G165" s="32">
        <f t="shared" si="15"/>
        <v>-13.747268999999999</v>
      </c>
      <c r="H165" s="32">
        <f t="shared" si="15"/>
        <v>-28.013622000000002</v>
      </c>
      <c r="I165" s="32">
        <f t="shared" ref="B165:I197" si="16">LARGE($J165:$Q165,COLUMN()-1)</f>
        <v>-28.716369</v>
      </c>
      <c r="J165" s="31">
        <v>-28.013622000000002</v>
      </c>
      <c r="K165" s="31">
        <v>17.175775000000002</v>
      </c>
      <c r="L165" s="31">
        <v>-6.5611829999999998</v>
      </c>
      <c r="M165" s="31">
        <v>-13.747268999999999</v>
      </c>
      <c r="N165" s="31">
        <v>43.151395000000001</v>
      </c>
      <c r="O165" s="31">
        <v>0.252025</v>
      </c>
      <c r="P165" s="31">
        <v>-28.716369</v>
      </c>
      <c r="Q165" s="31">
        <v>16.459243000000001</v>
      </c>
      <c r="S165" s="33">
        <f t="shared" si="13"/>
        <v>0.252025</v>
      </c>
      <c r="T165">
        <v>0.252025</v>
      </c>
      <c r="U165">
        <f t="shared" si="14"/>
        <v>4</v>
      </c>
      <c r="V165">
        <f t="shared" si="12"/>
        <v>0.25</v>
      </c>
      <c r="X165" s="16">
        <v>5</v>
      </c>
    </row>
    <row r="166" spans="1:24" x14ac:dyDescent="0.25">
      <c r="A166" s="9">
        <v>6</v>
      </c>
      <c r="B166" s="32">
        <f t="shared" si="16"/>
        <v>61.431562999999997</v>
      </c>
      <c r="C166" s="32">
        <f t="shared" si="16"/>
        <v>6.4431750000000001</v>
      </c>
      <c r="D166" s="32">
        <f t="shared" si="16"/>
        <v>-2.486475</v>
      </c>
      <c r="E166" s="32">
        <f t="shared" si="16"/>
        <v>-7.27278</v>
      </c>
      <c r="F166" s="32">
        <f t="shared" si="16"/>
        <v>-7.3938449999999998</v>
      </c>
      <c r="G166" s="32">
        <f t="shared" si="16"/>
        <v>-10.40949</v>
      </c>
      <c r="H166" s="32">
        <f t="shared" si="16"/>
        <v>-11.346208000000001</v>
      </c>
      <c r="I166" s="32">
        <f t="shared" si="16"/>
        <v>-28.965938999999999</v>
      </c>
      <c r="J166" s="31">
        <v>6.4431750000000001</v>
      </c>
      <c r="K166" s="31">
        <v>-7.27278</v>
      </c>
      <c r="L166" s="31">
        <v>-11.346208000000001</v>
      </c>
      <c r="M166" s="31">
        <v>-7.3938449999999998</v>
      </c>
      <c r="N166" s="31">
        <v>-28.965938999999999</v>
      </c>
      <c r="O166" s="31">
        <v>-2.486475</v>
      </c>
      <c r="P166" s="31">
        <v>61.431562999999997</v>
      </c>
      <c r="Q166" s="31">
        <v>-10.40949</v>
      </c>
      <c r="S166" s="33">
        <f t="shared" si="13"/>
        <v>-2.486475</v>
      </c>
      <c r="T166">
        <v>-2.486475</v>
      </c>
      <c r="U166">
        <f t="shared" si="14"/>
        <v>3</v>
      </c>
      <c r="V166">
        <f t="shared" si="12"/>
        <v>0.33333333333333331</v>
      </c>
      <c r="X166" s="16">
        <v>7</v>
      </c>
    </row>
    <row r="167" spans="1:24" x14ac:dyDescent="0.25">
      <c r="A167" s="9">
        <v>5</v>
      </c>
      <c r="B167" s="32">
        <f t="shared" si="16"/>
        <v>82.583174999999997</v>
      </c>
      <c r="C167" s="32">
        <f t="shared" si="16"/>
        <v>39.531157999999998</v>
      </c>
      <c r="D167" s="32">
        <f t="shared" si="16"/>
        <v>-2.5854349999999999</v>
      </c>
      <c r="E167" s="32">
        <f t="shared" si="16"/>
        <v>-12.175824</v>
      </c>
      <c r="F167" s="32">
        <f t="shared" si="16"/>
        <v>-14.741372999999999</v>
      </c>
      <c r="G167" s="32">
        <f t="shared" si="16"/>
        <v>-25.962478000000001</v>
      </c>
      <c r="H167" s="32">
        <f t="shared" si="16"/>
        <v>-31.077435999999999</v>
      </c>
      <c r="I167" s="32">
        <f t="shared" si="16"/>
        <v>-35.571789000000003</v>
      </c>
      <c r="J167" s="31">
        <v>-2.5854349999999999</v>
      </c>
      <c r="K167" s="31">
        <v>39.531157999999998</v>
      </c>
      <c r="L167" s="31">
        <v>-14.741372999999999</v>
      </c>
      <c r="M167" s="31">
        <v>-35.571789000000003</v>
      </c>
      <c r="N167" s="31">
        <v>82.583174999999997</v>
      </c>
      <c r="O167" s="31">
        <v>-31.077435999999999</v>
      </c>
      <c r="P167" s="31">
        <v>-12.175824</v>
      </c>
      <c r="Q167" s="31">
        <v>-25.962478000000001</v>
      </c>
      <c r="S167" s="33">
        <f t="shared" si="13"/>
        <v>82.583174999999997</v>
      </c>
      <c r="T167">
        <v>82.583174999999997</v>
      </c>
      <c r="U167">
        <f t="shared" si="14"/>
        <v>1</v>
      </c>
      <c r="V167">
        <f t="shared" si="12"/>
        <v>1</v>
      </c>
      <c r="X167" s="16">
        <v>5</v>
      </c>
    </row>
    <row r="168" spans="1:24" x14ac:dyDescent="0.25">
      <c r="A168" s="9">
        <v>1</v>
      </c>
      <c r="B168" s="32">
        <f t="shared" si="16"/>
        <v>11.678122999999999</v>
      </c>
      <c r="C168" s="32">
        <f t="shared" si="16"/>
        <v>7.5539680000000002</v>
      </c>
      <c r="D168" s="32">
        <f t="shared" si="16"/>
        <v>4.393999</v>
      </c>
      <c r="E168" s="32">
        <f t="shared" si="16"/>
        <v>-5.8699000000000001E-2</v>
      </c>
      <c r="F168" s="32">
        <f t="shared" si="16"/>
        <v>-1.4001539999999999</v>
      </c>
      <c r="G168" s="32">
        <f t="shared" si="16"/>
        <v>-5.1180870000000001</v>
      </c>
      <c r="H168" s="32">
        <f t="shared" si="16"/>
        <v>-6.9982369999999996</v>
      </c>
      <c r="I168" s="32">
        <f t="shared" si="16"/>
        <v>-10.050914000000001</v>
      </c>
      <c r="J168" s="31">
        <v>-5.1180870000000001</v>
      </c>
      <c r="K168" s="31">
        <v>7.5539680000000002</v>
      </c>
      <c r="L168" s="31">
        <v>-1.4001539999999999</v>
      </c>
      <c r="M168" s="31">
        <v>-6.9982369999999996</v>
      </c>
      <c r="N168" s="31">
        <v>11.678122999999999</v>
      </c>
      <c r="O168" s="31">
        <v>-5.8699000000000001E-2</v>
      </c>
      <c r="P168" s="31">
        <v>4.393999</v>
      </c>
      <c r="Q168" s="31">
        <v>-10.050914000000001</v>
      </c>
      <c r="S168" s="33">
        <f t="shared" si="13"/>
        <v>-5.1180870000000001</v>
      </c>
      <c r="T168">
        <v>-5.1180870000000001</v>
      </c>
      <c r="U168">
        <f t="shared" si="14"/>
        <v>6</v>
      </c>
      <c r="V168">
        <f t="shared" si="12"/>
        <v>0.16666666666666666</v>
      </c>
      <c r="X168" s="16">
        <v>5</v>
      </c>
    </row>
    <row r="169" spans="1:24" x14ac:dyDescent="0.25">
      <c r="A169" s="9">
        <v>5</v>
      </c>
      <c r="B169" s="32">
        <f t="shared" si="16"/>
        <v>21.331948000000001</v>
      </c>
      <c r="C169" s="32">
        <f t="shared" si="16"/>
        <v>-0.212172</v>
      </c>
      <c r="D169" s="32">
        <f t="shared" si="16"/>
        <v>-0.24349399999999999</v>
      </c>
      <c r="E169" s="32">
        <f t="shared" si="16"/>
        <v>-0.68612600000000001</v>
      </c>
      <c r="F169" s="32">
        <f t="shared" si="16"/>
        <v>-3.8829950000000002</v>
      </c>
      <c r="G169" s="32">
        <f t="shared" si="16"/>
        <v>-4.1117660000000003</v>
      </c>
      <c r="H169" s="32">
        <f t="shared" si="16"/>
        <v>-5.389481</v>
      </c>
      <c r="I169" s="32">
        <f t="shared" si="16"/>
        <v>-6.8059139999999996</v>
      </c>
      <c r="J169" s="31">
        <v>-6.8059139999999996</v>
      </c>
      <c r="K169" s="31">
        <v>-4.1117660000000003</v>
      </c>
      <c r="L169" s="31">
        <v>-0.212172</v>
      </c>
      <c r="M169" s="31">
        <v>-3.8829950000000002</v>
      </c>
      <c r="N169" s="31">
        <v>-5.389481</v>
      </c>
      <c r="O169" s="31">
        <v>21.331948000000001</v>
      </c>
      <c r="P169" s="31">
        <v>-0.68612600000000001</v>
      </c>
      <c r="Q169" s="31">
        <v>-0.24349399999999999</v>
      </c>
      <c r="S169" s="33">
        <f t="shared" si="13"/>
        <v>-5.389481</v>
      </c>
      <c r="T169">
        <v>-5.389481</v>
      </c>
      <c r="U169">
        <f t="shared" si="14"/>
        <v>7</v>
      </c>
      <c r="V169">
        <f t="shared" si="12"/>
        <v>0.14285714285714285</v>
      </c>
      <c r="X169" s="16">
        <v>6</v>
      </c>
    </row>
    <row r="170" spans="1:24" x14ac:dyDescent="0.25">
      <c r="A170" s="9">
        <v>1</v>
      </c>
      <c r="B170" s="32">
        <f t="shared" si="16"/>
        <v>17.670931</v>
      </c>
      <c r="C170" s="32">
        <f t="shared" si="16"/>
        <v>12.551095</v>
      </c>
      <c r="D170" s="32">
        <f t="shared" si="16"/>
        <v>3.5199999999999999E-4</v>
      </c>
      <c r="E170" s="32">
        <f t="shared" si="16"/>
        <v>-0.18176300000000001</v>
      </c>
      <c r="F170" s="32">
        <f t="shared" si="16"/>
        <v>-1.6307199999999999</v>
      </c>
      <c r="G170" s="32">
        <f t="shared" si="16"/>
        <v>-3.1888339999999999</v>
      </c>
      <c r="H170" s="32">
        <f t="shared" si="16"/>
        <v>-6.8084340000000001</v>
      </c>
      <c r="I170" s="32">
        <f t="shared" si="16"/>
        <v>-18.412628999999999</v>
      </c>
      <c r="J170" s="31">
        <v>12.551095</v>
      </c>
      <c r="K170" s="31">
        <v>-3.1888339999999999</v>
      </c>
      <c r="L170" s="31">
        <v>-1.6307199999999999</v>
      </c>
      <c r="M170" s="31">
        <v>-18.412628999999999</v>
      </c>
      <c r="N170" s="31">
        <v>3.5199999999999999E-4</v>
      </c>
      <c r="O170" s="31">
        <v>-0.18176300000000001</v>
      </c>
      <c r="P170" s="31">
        <v>-6.8084340000000001</v>
      </c>
      <c r="Q170" s="31">
        <v>17.670931</v>
      </c>
      <c r="S170" s="33">
        <f t="shared" si="13"/>
        <v>12.551095</v>
      </c>
      <c r="T170">
        <v>12.551095</v>
      </c>
      <c r="U170">
        <f t="shared" si="14"/>
        <v>2</v>
      </c>
      <c r="V170">
        <f t="shared" si="12"/>
        <v>0.5</v>
      </c>
      <c r="X170" s="16">
        <v>8</v>
      </c>
    </row>
    <row r="171" spans="1:24" x14ac:dyDescent="0.25">
      <c r="A171" s="9">
        <v>7</v>
      </c>
      <c r="B171" s="32">
        <f t="shared" si="16"/>
        <v>29.167308999999999</v>
      </c>
      <c r="C171" s="32">
        <f t="shared" si="16"/>
        <v>16.068099</v>
      </c>
      <c r="D171" s="32">
        <f t="shared" si="16"/>
        <v>4.7419229999999999</v>
      </c>
      <c r="E171" s="32">
        <f t="shared" si="16"/>
        <v>-2.0499450000000001</v>
      </c>
      <c r="F171" s="32">
        <f t="shared" si="16"/>
        <v>-4.3784960000000002</v>
      </c>
      <c r="G171" s="32">
        <f t="shared" si="16"/>
        <v>-6.1454529999999998</v>
      </c>
      <c r="H171" s="32">
        <f t="shared" si="16"/>
        <v>-14.011267999999999</v>
      </c>
      <c r="I171" s="32">
        <f t="shared" si="16"/>
        <v>-23.392168000000002</v>
      </c>
      <c r="J171" s="31">
        <v>4.7419229999999999</v>
      </c>
      <c r="K171" s="31">
        <v>-2.0499450000000001</v>
      </c>
      <c r="L171" s="31">
        <v>-6.1454529999999998</v>
      </c>
      <c r="M171" s="31">
        <v>-4.3784960000000002</v>
      </c>
      <c r="N171" s="31">
        <v>-14.011267999999999</v>
      </c>
      <c r="O171" s="31">
        <v>16.068099</v>
      </c>
      <c r="P171" s="31">
        <v>29.167308999999999</v>
      </c>
      <c r="Q171" s="31">
        <v>-23.392168000000002</v>
      </c>
      <c r="S171" s="33">
        <f t="shared" si="13"/>
        <v>29.167308999999999</v>
      </c>
      <c r="T171">
        <v>29.167308999999999</v>
      </c>
      <c r="U171">
        <f t="shared" si="14"/>
        <v>1</v>
      </c>
      <c r="V171">
        <f t="shared" si="12"/>
        <v>1</v>
      </c>
      <c r="X171" s="16">
        <v>7</v>
      </c>
    </row>
    <row r="172" spans="1:24" x14ac:dyDescent="0.25">
      <c r="A172" s="9">
        <v>2</v>
      </c>
      <c r="B172" s="32">
        <f t="shared" si="16"/>
        <v>21.680122999999998</v>
      </c>
      <c r="C172" s="32">
        <f t="shared" si="16"/>
        <v>19.679796</v>
      </c>
      <c r="D172" s="32">
        <f t="shared" si="16"/>
        <v>2.7407219999999999</v>
      </c>
      <c r="E172" s="32">
        <f t="shared" si="16"/>
        <v>-1.9792940000000001</v>
      </c>
      <c r="F172" s="32">
        <f t="shared" si="16"/>
        <v>-7.013674</v>
      </c>
      <c r="G172" s="32">
        <f t="shared" si="16"/>
        <v>-7.5384739999999999</v>
      </c>
      <c r="H172" s="32">
        <f t="shared" si="16"/>
        <v>-12.77422</v>
      </c>
      <c r="I172" s="32">
        <f t="shared" si="16"/>
        <v>-14.794979</v>
      </c>
      <c r="J172" s="31">
        <v>-7.5384739999999999</v>
      </c>
      <c r="K172" s="31">
        <v>21.680122999999998</v>
      </c>
      <c r="L172" s="31">
        <v>-12.77422</v>
      </c>
      <c r="M172" s="31">
        <v>-7.013674</v>
      </c>
      <c r="N172" s="31">
        <v>-1.9792940000000001</v>
      </c>
      <c r="O172" s="31">
        <v>2.7407219999999999</v>
      </c>
      <c r="P172" s="31">
        <v>-14.794979</v>
      </c>
      <c r="Q172" s="31">
        <v>19.679796</v>
      </c>
      <c r="S172" s="33">
        <f t="shared" si="13"/>
        <v>21.680122999999998</v>
      </c>
      <c r="T172">
        <v>21.680122999999998</v>
      </c>
      <c r="U172">
        <f t="shared" si="14"/>
        <v>1</v>
      </c>
      <c r="V172">
        <f t="shared" si="12"/>
        <v>1</v>
      </c>
      <c r="X172" s="16">
        <v>2</v>
      </c>
    </row>
    <row r="173" spans="1:24" x14ac:dyDescent="0.25">
      <c r="A173" s="9">
        <v>6</v>
      </c>
      <c r="B173" s="32">
        <f t="shared" si="16"/>
        <v>37.61495</v>
      </c>
      <c r="C173" s="32">
        <f t="shared" si="16"/>
        <v>18.368555000000001</v>
      </c>
      <c r="D173" s="32">
        <f t="shared" si="16"/>
        <v>16.332186</v>
      </c>
      <c r="E173" s="32">
        <f t="shared" si="16"/>
        <v>1.871772</v>
      </c>
      <c r="F173" s="32">
        <f t="shared" si="16"/>
        <v>-15.126776</v>
      </c>
      <c r="G173" s="32">
        <f t="shared" si="16"/>
        <v>-16.758561</v>
      </c>
      <c r="H173" s="32">
        <f t="shared" si="16"/>
        <v>-20.371307000000002</v>
      </c>
      <c r="I173" s="32">
        <f t="shared" si="16"/>
        <v>-21.930820000000001</v>
      </c>
      <c r="J173" s="31">
        <v>-20.371307000000002</v>
      </c>
      <c r="K173" s="31">
        <v>37.61495</v>
      </c>
      <c r="L173" s="31">
        <v>-21.930820000000001</v>
      </c>
      <c r="M173" s="31">
        <v>-16.758561</v>
      </c>
      <c r="N173" s="31">
        <v>18.368555000000001</v>
      </c>
      <c r="O173" s="31">
        <v>1.871772</v>
      </c>
      <c r="P173" s="31">
        <v>-15.126776</v>
      </c>
      <c r="Q173" s="31">
        <v>16.332186</v>
      </c>
      <c r="S173" s="33">
        <f t="shared" si="13"/>
        <v>1.871772</v>
      </c>
      <c r="T173">
        <v>1.871772</v>
      </c>
      <c r="U173">
        <f t="shared" si="14"/>
        <v>4</v>
      </c>
      <c r="V173">
        <f t="shared" si="12"/>
        <v>0.25</v>
      </c>
      <c r="X173" s="16">
        <v>2</v>
      </c>
    </row>
    <row r="174" spans="1:24" x14ac:dyDescent="0.25">
      <c r="A174" s="9">
        <v>8</v>
      </c>
      <c r="B174" s="32">
        <f t="shared" si="16"/>
        <v>10.266235</v>
      </c>
      <c r="C174" s="32">
        <f t="shared" si="16"/>
        <v>5.0543389999999997</v>
      </c>
      <c r="D174" s="32">
        <f t="shared" si="16"/>
        <v>4.9464160000000001</v>
      </c>
      <c r="E174" s="32">
        <f t="shared" si="16"/>
        <v>3.2162790000000001</v>
      </c>
      <c r="F174" s="32">
        <f t="shared" si="16"/>
        <v>2.8312110000000001</v>
      </c>
      <c r="G174" s="32">
        <f t="shared" si="16"/>
        <v>-6.0091010000000002</v>
      </c>
      <c r="H174" s="32">
        <f t="shared" si="16"/>
        <v>-6.083634</v>
      </c>
      <c r="I174" s="32">
        <f t="shared" si="16"/>
        <v>-14.221746</v>
      </c>
      <c r="J174" s="31">
        <v>3.2162790000000001</v>
      </c>
      <c r="K174" s="31">
        <v>10.266235</v>
      </c>
      <c r="L174" s="31">
        <v>-6.0091010000000002</v>
      </c>
      <c r="M174" s="31">
        <v>4.9464160000000001</v>
      </c>
      <c r="N174" s="31">
        <v>-14.221746</v>
      </c>
      <c r="O174" s="31">
        <v>5.0543389999999997</v>
      </c>
      <c r="P174" s="31">
        <v>2.8312110000000001</v>
      </c>
      <c r="Q174" s="31">
        <v>-6.083634</v>
      </c>
      <c r="S174" s="33">
        <f t="shared" si="13"/>
        <v>-6.083634</v>
      </c>
      <c r="T174">
        <v>-6.083634</v>
      </c>
      <c r="U174">
        <f t="shared" si="14"/>
        <v>7</v>
      </c>
      <c r="V174">
        <f t="shared" si="12"/>
        <v>0.14285714285714285</v>
      </c>
      <c r="X174" s="16">
        <v>2</v>
      </c>
    </row>
    <row r="175" spans="1:24" x14ac:dyDescent="0.25">
      <c r="A175" s="9">
        <v>5</v>
      </c>
      <c r="B175" s="32">
        <f t="shared" si="16"/>
        <v>94.980380999999994</v>
      </c>
      <c r="C175" s="32">
        <f t="shared" si="16"/>
        <v>51.252965000000003</v>
      </c>
      <c r="D175" s="32">
        <f t="shared" si="16"/>
        <v>7.2595349999999996</v>
      </c>
      <c r="E175" s="32">
        <f t="shared" si="16"/>
        <v>2.325059</v>
      </c>
      <c r="F175" s="32">
        <f t="shared" si="16"/>
        <v>-13.196804999999999</v>
      </c>
      <c r="G175" s="32">
        <f t="shared" si="16"/>
        <v>-43.196083999999999</v>
      </c>
      <c r="H175" s="32">
        <f t="shared" si="16"/>
        <v>-46.479841</v>
      </c>
      <c r="I175" s="32">
        <f t="shared" si="16"/>
        <v>-52.9452</v>
      </c>
      <c r="J175" s="31">
        <v>-13.196804999999999</v>
      </c>
      <c r="K175" s="31">
        <v>94.980380999999994</v>
      </c>
      <c r="L175" s="31">
        <v>-43.196083999999999</v>
      </c>
      <c r="M175" s="31">
        <v>2.325059</v>
      </c>
      <c r="N175" s="31">
        <v>51.252965000000003</v>
      </c>
      <c r="O175" s="31">
        <v>-46.479841</v>
      </c>
      <c r="P175" s="31">
        <v>7.2595349999999996</v>
      </c>
      <c r="Q175" s="31">
        <v>-52.9452</v>
      </c>
      <c r="S175" s="33">
        <f t="shared" si="13"/>
        <v>51.252965000000003</v>
      </c>
      <c r="T175">
        <v>51.252965000000003</v>
      </c>
      <c r="U175">
        <f t="shared" si="14"/>
        <v>2</v>
      </c>
      <c r="V175">
        <f t="shared" si="12"/>
        <v>0.5</v>
      </c>
      <c r="X175" s="16">
        <v>2</v>
      </c>
    </row>
    <row r="176" spans="1:24" x14ac:dyDescent="0.25">
      <c r="A176" s="9">
        <v>2</v>
      </c>
      <c r="B176" s="32">
        <f t="shared" si="16"/>
        <v>31.300249999999998</v>
      </c>
      <c r="C176" s="32">
        <f t="shared" si="16"/>
        <v>2.0073509999999999</v>
      </c>
      <c r="D176" s="32">
        <f t="shared" si="16"/>
        <v>-0.83369899999999997</v>
      </c>
      <c r="E176" s="32">
        <f t="shared" si="16"/>
        <v>-1.937225</v>
      </c>
      <c r="F176" s="32">
        <f t="shared" si="16"/>
        <v>-6.0944279999999997</v>
      </c>
      <c r="G176" s="32">
        <f t="shared" si="16"/>
        <v>-7.2908609999999996</v>
      </c>
      <c r="H176" s="32">
        <f t="shared" si="16"/>
        <v>-7.5895289999999997</v>
      </c>
      <c r="I176" s="32">
        <f t="shared" si="16"/>
        <v>-9.5618580000000009</v>
      </c>
      <c r="J176" s="31">
        <v>-9.5618580000000009</v>
      </c>
      <c r="K176" s="31">
        <v>-7.2908609999999996</v>
      </c>
      <c r="L176" s="31">
        <v>-6.0944279999999997</v>
      </c>
      <c r="M176" s="31">
        <v>-1.937225</v>
      </c>
      <c r="N176" s="31">
        <v>31.300249999999998</v>
      </c>
      <c r="O176" s="31">
        <v>2.0073509999999999</v>
      </c>
      <c r="P176" s="31">
        <v>-7.5895289999999997</v>
      </c>
      <c r="Q176" s="31">
        <v>-0.83369899999999997</v>
      </c>
      <c r="S176" s="33">
        <f t="shared" si="13"/>
        <v>-7.2908609999999996</v>
      </c>
      <c r="T176">
        <v>-7.2908609999999996</v>
      </c>
      <c r="U176">
        <f t="shared" si="14"/>
        <v>6</v>
      </c>
      <c r="V176">
        <f t="shared" si="12"/>
        <v>0.16666666666666666</v>
      </c>
      <c r="X176" s="16">
        <v>5</v>
      </c>
    </row>
    <row r="177" spans="1:24" x14ac:dyDescent="0.25">
      <c r="A177" s="9">
        <v>5</v>
      </c>
      <c r="B177" s="32">
        <f t="shared" si="16"/>
        <v>74.189357999999999</v>
      </c>
      <c r="C177" s="32">
        <f t="shared" si="16"/>
        <v>21.169132999999999</v>
      </c>
      <c r="D177" s="32">
        <f t="shared" si="16"/>
        <v>19.523409999999998</v>
      </c>
      <c r="E177" s="32">
        <f t="shared" si="16"/>
        <v>9.8984539999999992</v>
      </c>
      <c r="F177" s="32">
        <f t="shared" si="16"/>
        <v>9.8742999999999997E-2</v>
      </c>
      <c r="G177" s="32">
        <f t="shared" si="16"/>
        <v>-25.849881</v>
      </c>
      <c r="H177" s="32">
        <f t="shared" si="16"/>
        <v>-43.703896</v>
      </c>
      <c r="I177" s="32">
        <f t="shared" si="16"/>
        <v>-55.325321000000002</v>
      </c>
      <c r="J177" s="31">
        <v>21.169132999999999</v>
      </c>
      <c r="K177" s="31">
        <v>74.189357999999999</v>
      </c>
      <c r="L177" s="31">
        <v>-55.325321000000002</v>
      </c>
      <c r="M177" s="31">
        <v>-43.703896</v>
      </c>
      <c r="N177" s="31">
        <v>19.523409999999998</v>
      </c>
      <c r="O177" s="31">
        <v>9.8984539999999992</v>
      </c>
      <c r="P177" s="31">
        <v>-25.849881</v>
      </c>
      <c r="Q177" s="31">
        <v>9.8742999999999997E-2</v>
      </c>
      <c r="S177" s="33">
        <f t="shared" si="13"/>
        <v>19.523409999999998</v>
      </c>
      <c r="T177">
        <v>19.523409999999998</v>
      </c>
      <c r="U177">
        <f t="shared" si="14"/>
        <v>3</v>
      </c>
      <c r="V177">
        <f t="shared" si="12"/>
        <v>0.33333333333333331</v>
      </c>
      <c r="X177" s="16">
        <v>2</v>
      </c>
    </row>
    <row r="178" spans="1:24" x14ac:dyDescent="0.25">
      <c r="A178" s="9">
        <v>2</v>
      </c>
      <c r="B178" s="32">
        <f t="shared" si="16"/>
        <v>155.72317100000001</v>
      </c>
      <c r="C178" s="32">
        <f t="shared" si="16"/>
        <v>63.370286999999998</v>
      </c>
      <c r="D178" s="32">
        <f t="shared" si="16"/>
        <v>17.198298000000001</v>
      </c>
      <c r="E178" s="32">
        <f t="shared" si="16"/>
        <v>-0.65826099999999999</v>
      </c>
      <c r="F178" s="32">
        <f t="shared" si="16"/>
        <v>-6.0896819999999998</v>
      </c>
      <c r="G178" s="32">
        <f t="shared" si="16"/>
        <v>-31.412174</v>
      </c>
      <c r="H178" s="32">
        <f t="shared" si="16"/>
        <v>-48.972321000000001</v>
      </c>
      <c r="I178" s="32">
        <f t="shared" si="16"/>
        <v>-149.15931499999999</v>
      </c>
      <c r="J178" s="31">
        <v>17.198298000000001</v>
      </c>
      <c r="K178" s="31">
        <v>-0.65826099999999999</v>
      </c>
      <c r="L178" s="31">
        <v>-31.412174</v>
      </c>
      <c r="M178" s="31">
        <v>-149.15931499999999</v>
      </c>
      <c r="N178" s="31">
        <v>155.72317100000001</v>
      </c>
      <c r="O178" s="31">
        <v>-48.972321000000001</v>
      </c>
      <c r="P178" s="31">
        <v>63.370286999999998</v>
      </c>
      <c r="Q178" s="31">
        <v>-6.0896819999999998</v>
      </c>
      <c r="S178" s="33">
        <f t="shared" si="13"/>
        <v>-0.65826099999999999</v>
      </c>
      <c r="T178">
        <v>-0.65826099999999999</v>
      </c>
      <c r="U178">
        <f t="shared" si="14"/>
        <v>4</v>
      </c>
      <c r="V178">
        <f t="shared" si="12"/>
        <v>0.25</v>
      </c>
      <c r="X178" s="16">
        <v>5</v>
      </c>
    </row>
    <row r="179" spans="1:24" x14ac:dyDescent="0.25">
      <c r="A179" s="9">
        <v>3</v>
      </c>
      <c r="B179" s="32">
        <f t="shared" si="16"/>
        <v>34.498997000000003</v>
      </c>
      <c r="C179" s="32">
        <f t="shared" si="16"/>
        <v>1.067952</v>
      </c>
      <c r="D179" s="32">
        <f t="shared" si="16"/>
        <v>0.58196499999999995</v>
      </c>
      <c r="E179" s="32">
        <f t="shared" si="16"/>
        <v>-1.8517889999999999</v>
      </c>
      <c r="F179" s="32">
        <f t="shared" si="16"/>
        <v>-3.4880520000000002</v>
      </c>
      <c r="G179" s="32">
        <f t="shared" si="16"/>
        <v>-5.0256679999999996</v>
      </c>
      <c r="H179" s="32">
        <f t="shared" si="16"/>
        <v>-8.7199600000000004</v>
      </c>
      <c r="I179" s="32">
        <f t="shared" si="16"/>
        <v>-17.063451000000001</v>
      </c>
      <c r="J179" s="31">
        <v>-1.8517889999999999</v>
      </c>
      <c r="K179" s="31">
        <v>-8.7199600000000004</v>
      </c>
      <c r="L179" s="31">
        <v>-3.4880520000000002</v>
      </c>
      <c r="M179" s="31">
        <v>1.067952</v>
      </c>
      <c r="N179" s="31">
        <v>34.498997000000003</v>
      </c>
      <c r="O179" s="31">
        <v>-5.0256679999999996</v>
      </c>
      <c r="P179" s="31">
        <v>0.58196499999999995</v>
      </c>
      <c r="Q179" s="31">
        <v>-17.063451000000001</v>
      </c>
      <c r="S179" s="33">
        <f t="shared" si="13"/>
        <v>-3.4880520000000002</v>
      </c>
      <c r="T179">
        <v>-3.4880520000000002</v>
      </c>
      <c r="U179">
        <f t="shared" si="14"/>
        <v>5</v>
      </c>
      <c r="V179">
        <f t="shared" si="12"/>
        <v>0.2</v>
      </c>
      <c r="X179" s="16">
        <v>5</v>
      </c>
    </row>
    <row r="180" spans="1:24" x14ac:dyDescent="0.25">
      <c r="A180" s="9">
        <v>2</v>
      </c>
      <c r="B180" s="32">
        <f t="shared" si="16"/>
        <v>22.604482000000001</v>
      </c>
      <c r="C180" s="32">
        <f t="shared" si="16"/>
        <v>9.3577650000000006</v>
      </c>
      <c r="D180" s="32">
        <f t="shared" si="16"/>
        <v>4.0416970000000001</v>
      </c>
      <c r="E180" s="32">
        <f t="shared" si="16"/>
        <v>-0.34782299999999999</v>
      </c>
      <c r="F180" s="32">
        <f t="shared" si="16"/>
        <v>-4.5961600000000002</v>
      </c>
      <c r="G180" s="32">
        <f t="shared" si="16"/>
        <v>-8.9119630000000001</v>
      </c>
      <c r="H180" s="32">
        <f t="shared" si="16"/>
        <v>-9.3945919999999994</v>
      </c>
      <c r="I180" s="32">
        <f t="shared" si="16"/>
        <v>-12.753412000000001</v>
      </c>
      <c r="J180" s="31">
        <v>-12.753412000000001</v>
      </c>
      <c r="K180" s="31">
        <v>-0.34782299999999999</v>
      </c>
      <c r="L180" s="31">
        <v>-8.9119630000000001</v>
      </c>
      <c r="M180" s="31">
        <v>-9.3945919999999994</v>
      </c>
      <c r="N180" s="31">
        <v>4.0416970000000001</v>
      </c>
      <c r="O180" s="31">
        <v>9.3577650000000006</v>
      </c>
      <c r="P180" s="31">
        <v>22.604482000000001</v>
      </c>
      <c r="Q180" s="31">
        <v>-4.5961600000000002</v>
      </c>
      <c r="S180" s="33">
        <f t="shared" si="13"/>
        <v>-0.34782299999999999</v>
      </c>
      <c r="T180">
        <v>-0.34782299999999999</v>
      </c>
      <c r="U180">
        <f t="shared" si="14"/>
        <v>4</v>
      </c>
      <c r="V180">
        <f t="shared" si="12"/>
        <v>0.25</v>
      </c>
      <c r="X180" s="16">
        <v>7</v>
      </c>
    </row>
    <row r="181" spans="1:24" x14ac:dyDescent="0.25">
      <c r="A181" s="9">
        <v>1</v>
      </c>
      <c r="B181" s="32">
        <f t="shared" si="16"/>
        <v>18.036743999999999</v>
      </c>
      <c r="C181" s="32">
        <f t="shared" si="16"/>
        <v>14.489964000000001</v>
      </c>
      <c r="D181" s="32">
        <f t="shared" si="16"/>
        <v>13.323560000000001</v>
      </c>
      <c r="E181" s="32">
        <f t="shared" si="16"/>
        <v>2.6128650000000002</v>
      </c>
      <c r="F181" s="32">
        <f t="shared" si="16"/>
        <v>-2.679271</v>
      </c>
      <c r="G181" s="32">
        <f t="shared" si="16"/>
        <v>-8.8226449999999996</v>
      </c>
      <c r="H181" s="32">
        <f t="shared" si="16"/>
        <v>-9.8244330000000009</v>
      </c>
      <c r="I181" s="32">
        <f t="shared" si="16"/>
        <v>-27.136783999999999</v>
      </c>
      <c r="J181" s="31">
        <v>2.6128650000000002</v>
      </c>
      <c r="K181" s="31">
        <v>14.489964000000001</v>
      </c>
      <c r="L181" s="31">
        <v>-9.8244330000000009</v>
      </c>
      <c r="M181" s="31">
        <v>-8.8226449999999996</v>
      </c>
      <c r="N181" s="31">
        <v>-27.136783999999999</v>
      </c>
      <c r="O181" s="31">
        <v>13.323560000000001</v>
      </c>
      <c r="P181" s="31">
        <v>18.036743999999999</v>
      </c>
      <c r="Q181" s="31">
        <v>-2.679271</v>
      </c>
      <c r="S181" s="33">
        <f t="shared" si="13"/>
        <v>2.6128650000000002</v>
      </c>
      <c r="T181">
        <v>2.6128650000000002</v>
      </c>
      <c r="U181">
        <f t="shared" si="14"/>
        <v>4</v>
      </c>
      <c r="V181">
        <f t="shared" si="12"/>
        <v>0.25</v>
      </c>
      <c r="X181" s="16">
        <v>7</v>
      </c>
    </row>
    <row r="182" spans="1:24" x14ac:dyDescent="0.25">
      <c r="A182" s="9">
        <v>5</v>
      </c>
      <c r="B182" s="32">
        <f t="shared" si="16"/>
        <v>40.001198000000002</v>
      </c>
      <c r="C182" s="32">
        <f t="shared" si="16"/>
        <v>9.796716</v>
      </c>
      <c r="D182" s="32">
        <f t="shared" si="16"/>
        <v>8.3449749999999998</v>
      </c>
      <c r="E182" s="32">
        <f t="shared" si="16"/>
        <v>6.8095949999999998</v>
      </c>
      <c r="F182" s="32">
        <f t="shared" si="16"/>
        <v>3.403133</v>
      </c>
      <c r="G182" s="32">
        <f t="shared" si="16"/>
        <v>-7.0916769999999998</v>
      </c>
      <c r="H182" s="32">
        <f t="shared" si="16"/>
        <v>-17.642202999999999</v>
      </c>
      <c r="I182" s="32">
        <f t="shared" si="16"/>
        <v>-43.621737000000003</v>
      </c>
      <c r="J182" s="31">
        <v>3.403133</v>
      </c>
      <c r="K182" s="31">
        <v>6.8095949999999998</v>
      </c>
      <c r="L182" s="31">
        <v>-7.0916769999999998</v>
      </c>
      <c r="M182" s="31">
        <v>9.796716</v>
      </c>
      <c r="N182" s="31">
        <v>8.3449749999999998</v>
      </c>
      <c r="O182" s="31">
        <v>40.001198000000002</v>
      </c>
      <c r="P182" s="31">
        <v>-43.621737000000003</v>
      </c>
      <c r="Q182" s="31">
        <v>-17.642202999999999</v>
      </c>
      <c r="S182" s="33">
        <f t="shared" si="13"/>
        <v>8.3449749999999998</v>
      </c>
      <c r="T182">
        <v>8.3449749999999998</v>
      </c>
      <c r="U182">
        <f t="shared" si="14"/>
        <v>3</v>
      </c>
      <c r="V182">
        <f t="shared" si="12"/>
        <v>0.33333333333333331</v>
      </c>
      <c r="X182" s="16">
        <v>6</v>
      </c>
    </row>
    <row r="183" spans="1:24" x14ac:dyDescent="0.25">
      <c r="A183" s="9">
        <v>6</v>
      </c>
      <c r="B183" s="32">
        <f t="shared" si="16"/>
        <v>50.463676999999997</v>
      </c>
      <c r="C183" s="32">
        <f t="shared" si="16"/>
        <v>5.2039410000000004</v>
      </c>
      <c r="D183" s="32">
        <f t="shared" si="16"/>
        <v>2.7118039999999999</v>
      </c>
      <c r="E183" s="32">
        <f t="shared" si="16"/>
        <v>-5.0902580000000004</v>
      </c>
      <c r="F183" s="32">
        <f t="shared" si="16"/>
        <v>-6.7324970000000004</v>
      </c>
      <c r="G183" s="32">
        <f t="shared" si="16"/>
        <v>-7.759252</v>
      </c>
      <c r="H183" s="32">
        <f t="shared" si="16"/>
        <v>-15.774079</v>
      </c>
      <c r="I183" s="32">
        <f t="shared" si="16"/>
        <v>-23.023337999999999</v>
      </c>
      <c r="J183" s="31">
        <v>-6.7324970000000004</v>
      </c>
      <c r="K183" s="31">
        <v>-23.023337999999999</v>
      </c>
      <c r="L183" s="31">
        <v>-15.774079</v>
      </c>
      <c r="M183" s="31">
        <v>2.7118039999999999</v>
      </c>
      <c r="N183" s="31">
        <v>50.463676999999997</v>
      </c>
      <c r="O183" s="31">
        <v>5.2039410000000004</v>
      </c>
      <c r="P183" s="31">
        <v>-5.0902580000000004</v>
      </c>
      <c r="Q183" s="31">
        <v>-7.759252</v>
      </c>
      <c r="S183" s="33">
        <f t="shared" si="13"/>
        <v>5.2039410000000004</v>
      </c>
      <c r="T183">
        <v>5.2039410000000004</v>
      </c>
      <c r="U183">
        <f t="shared" si="14"/>
        <v>2</v>
      </c>
      <c r="V183">
        <f t="shared" si="12"/>
        <v>0.5</v>
      </c>
      <c r="X183" s="16">
        <v>5</v>
      </c>
    </row>
    <row r="184" spans="1:24" x14ac:dyDescent="0.25">
      <c r="A184" s="9">
        <v>6</v>
      </c>
      <c r="B184" s="32">
        <f t="shared" si="16"/>
        <v>15.838194</v>
      </c>
      <c r="C184" s="32">
        <f t="shared" si="16"/>
        <v>11.245367999999999</v>
      </c>
      <c r="D184" s="32">
        <f t="shared" si="16"/>
        <v>9.6992290000000008</v>
      </c>
      <c r="E184" s="32">
        <f t="shared" si="16"/>
        <v>7.9990269999999999</v>
      </c>
      <c r="F184" s="32">
        <f t="shared" si="16"/>
        <v>-6.9181319999999999</v>
      </c>
      <c r="G184" s="32">
        <f t="shared" si="16"/>
        <v>-10.710138000000001</v>
      </c>
      <c r="H184" s="32">
        <f t="shared" si="16"/>
        <v>-13.261627000000001</v>
      </c>
      <c r="I184" s="32">
        <f t="shared" si="16"/>
        <v>-13.891923</v>
      </c>
      <c r="J184" s="31">
        <v>7.9990269999999999</v>
      </c>
      <c r="K184" s="31">
        <v>-13.891923</v>
      </c>
      <c r="L184" s="31">
        <v>-6.9181319999999999</v>
      </c>
      <c r="M184" s="31">
        <v>-13.261627000000001</v>
      </c>
      <c r="N184" s="31">
        <v>11.245367999999999</v>
      </c>
      <c r="O184" s="31">
        <v>9.6992290000000008</v>
      </c>
      <c r="P184" s="31">
        <v>15.838194</v>
      </c>
      <c r="Q184" s="31">
        <v>-10.710138000000001</v>
      </c>
      <c r="S184" s="33">
        <f t="shared" si="13"/>
        <v>9.6992290000000008</v>
      </c>
      <c r="T184">
        <v>9.6992290000000008</v>
      </c>
      <c r="U184">
        <f t="shared" si="14"/>
        <v>3</v>
      </c>
      <c r="V184">
        <f t="shared" si="12"/>
        <v>0.33333333333333331</v>
      </c>
      <c r="X184" s="16">
        <v>7</v>
      </c>
    </row>
    <row r="185" spans="1:24" x14ac:dyDescent="0.25">
      <c r="A185" s="9">
        <v>2</v>
      </c>
      <c r="B185" s="32">
        <f t="shared" si="16"/>
        <v>13.495215999999999</v>
      </c>
      <c r="C185" s="32">
        <f t="shared" si="16"/>
        <v>7.9943039999999996</v>
      </c>
      <c r="D185" s="32">
        <f t="shared" si="16"/>
        <v>7.1538029999999999</v>
      </c>
      <c r="E185" s="32">
        <f t="shared" si="16"/>
        <v>3.5031370000000002</v>
      </c>
      <c r="F185" s="32">
        <f t="shared" si="16"/>
        <v>-3.7840319999999998</v>
      </c>
      <c r="G185" s="32">
        <f t="shared" si="16"/>
        <v>-5.8169570000000004</v>
      </c>
      <c r="H185" s="32">
        <f t="shared" si="16"/>
        <v>-10.384214999999999</v>
      </c>
      <c r="I185" s="32">
        <f t="shared" si="16"/>
        <v>-12.161257000000001</v>
      </c>
      <c r="J185" s="31">
        <v>7.1538029999999999</v>
      </c>
      <c r="K185" s="31">
        <v>13.495215999999999</v>
      </c>
      <c r="L185" s="31">
        <v>-10.384214999999999</v>
      </c>
      <c r="M185" s="31">
        <v>-3.7840319999999998</v>
      </c>
      <c r="N185" s="31">
        <v>7.9943039999999996</v>
      </c>
      <c r="O185" s="31">
        <v>3.5031370000000002</v>
      </c>
      <c r="P185" s="31">
        <v>-12.161257000000001</v>
      </c>
      <c r="Q185" s="31">
        <v>-5.8169570000000004</v>
      </c>
      <c r="S185" s="33">
        <f t="shared" si="13"/>
        <v>13.495215999999999</v>
      </c>
      <c r="T185">
        <v>13.495215999999999</v>
      </c>
      <c r="U185">
        <f t="shared" si="14"/>
        <v>1</v>
      </c>
      <c r="V185">
        <f t="shared" si="12"/>
        <v>1</v>
      </c>
      <c r="X185" s="16">
        <v>2</v>
      </c>
    </row>
    <row r="186" spans="1:24" x14ac:dyDescent="0.25">
      <c r="A186" s="9">
        <v>2</v>
      </c>
      <c r="B186" s="32">
        <f t="shared" si="16"/>
        <v>83.480135000000004</v>
      </c>
      <c r="C186" s="32">
        <f t="shared" si="16"/>
        <v>65.263147000000004</v>
      </c>
      <c r="D186" s="32">
        <f t="shared" si="16"/>
        <v>32.574612000000002</v>
      </c>
      <c r="E186" s="32">
        <f t="shared" si="16"/>
        <v>5.4729049999999999</v>
      </c>
      <c r="F186" s="32">
        <f t="shared" si="16"/>
        <v>-28.013916999999999</v>
      </c>
      <c r="G186" s="32">
        <f t="shared" si="16"/>
        <v>-32.903213999999998</v>
      </c>
      <c r="H186" s="32">
        <f t="shared" si="16"/>
        <v>-34.488314000000003</v>
      </c>
      <c r="I186" s="32">
        <f t="shared" si="16"/>
        <v>-91.385364999999993</v>
      </c>
      <c r="J186" s="31">
        <v>-34.488314000000003</v>
      </c>
      <c r="K186" s="31">
        <v>83.480135000000004</v>
      </c>
      <c r="L186" s="31">
        <v>-28.013916999999999</v>
      </c>
      <c r="M186" s="31">
        <v>-91.385364999999993</v>
      </c>
      <c r="N186" s="31">
        <v>-32.903213999999998</v>
      </c>
      <c r="O186" s="31">
        <v>5.4729049999999999</v>
      </c>
      <c r="P186" s="31">
        <v>65.263147000000004</v>
      </c>
      <c r="Q186" s="31">
        <v>32.574612000000002</v>
      </c>
      <c r="S186" s="33">
        <f t="shared" si="13"/>
        <v>83.480135000000004</v>
      </c>
      <c r="T186">
        <v>83.480135000000004</v>
      </c>
      <c r="U186">
        <f t="shared" si="14"/>
        <v>1</v>
      </c>
      <c r="V186">
        <f t="shared" si="12"/>
        <v>1</v>
      </c>
      <c r="X186" s="16">
        <v>2</v>
      </c>
    </row>
    <row r="187" spans="1:24" x14ac:dyDescent="0.25">
      <c r="A187" s="9">
        <v>2</v>
      </c>
      <c r="B187" s="32">
        <f t="shared" si="16"/>
        <v>120.832024</v>
      </c>
      <c r="C187" s="32">
        <f t="shared" si="16"/>
        <v>33.472126000000003</v>
      </c>
      <c r="D187" s="32">
        <f t="shared" si="16"/>
        <v>25.925321</v>
      </c>
      <c r="E187" s="32">
        <f t="shared" si="16"/>
        <v>16.583565</v>
      </c>
      <c r="F187" s="32">
        <f t="shared" si="16"/>
        <v>-2.3498130000000002</v>
      </c>
      <c r="G187" s="32">
        <f t="shared" si="16"/>
        <v>-14.030402</v>
      </c>
      <c r="H187" s="32">
        <f t="shared" si="16"/>
        <v>-48.236078999999997</v>
      </c>
      <c r="I187" s="32">
        <f t="shared" si="16"/>
        <v>-132.196752</v>
      </c>
      <c r="J187" s="31">
        <v>25.925321</v>
      </c>
      <c r="K187" s="31">
        <v>-2.3498130000000002</v>
      </c>
      <c r="L187" s="31">
        <v>16.583565</v>
      </c>
      <c r="M187" s="31">
        <v>33.472126000000003</v>
      </c>
      <c r="N187" s="31">
        <v>-14.030402</v>
      </c>
      <c r="O187" s="31">
        <v>-48.236078999999997</v>
      </c>
      <c r="P187" s="31">
        <v>120.832024</v>
      </c>
      <c r="Q187" s="31">
        <v>-132.196752</v>
      </c>
      <c r="S187" s="33">
        <f t="shared" si="13"/>
        <v>-2.3498130000000002</v>
      </c>
      <c r="T187">
        <v>-2.3498130000000002</v>
      </c>
      <c r="U187">
        <f t="shared" si="14"/>
        <v>5</v>
      </c>
      <c r="V187">
        <f t="shared" si="12"/>
        <v>0.2</v>
      </c>
      <c r="X187" s="16">
        <v>7</v>
      </c>
    </row>
    <row r="188" spans="1:24" x14ac:dyDescent="0.25">
      <c r="A188" s="9">
        <v>2</v>
      </c>
      <c r="B188" s="32">
        <f t="shared" si="16"/>
        <v>34.304360000000003</v>
      </c>
      <c r="C188" s="32">
        <f t="shared" si="16"/>
        <v>17.240946999999998</v>
      </c>
      <c r="D188" s="32">
        <f t="shared" si="16"/>
        <v>4.5602970000000003</v>
      </c>
      <c r="E188" s="32">
        <f t="shared" si="16"/>
        <v>-3.7301060000000001</v>
      </c>
      <c r="F188" s="32">
        <f t="shared" si="16"/>
        <v>-5.3525840000000002</v>
      </c>
      <c r="G188" s="32">
        <f t="shared" si="16"/>
        <v>-12.639402</v>
      </c>
      <c r="H188" s="32">
        <f t="shared" si="16"/>
        <v>-15.116275</v>
      </c>
      <c r="I188" s="32">
        <f t="shared" si="16"/>
        <v>-19.267239</v>
      </c>
      <c r="J188" s="31">
        <v>-3.7301060000000001</v>
      </c>
      <c r="K188" s="31">
        <v>17.240946999999998</v>
      </c>
      <c r="L188" s="31">
        <v>-5.3525840000000002</v>
      </c>
      <c r="M188" s="31">
        <v>-15.116275</v>
      </c>
      <c r="N188" s="31">
        <v>-19.267239</v>
      </c>
      <c r="O188" s="31">
        <v>-12.639402</v>
      </c>
      <c r="P188" s="31">
        <v>34.304360000000003</v>
      </c>
      <c r="Q188" s="31">
        <v>4.5602970000000003</v>
      </c>
      <c r="S188" s="33">
        <f t="shared" si="13"/>
        <v>17.240946999999998</v>
      </c>
      <c r="T188">
        <v>17.240946999999998</v>
      </c>
      <c r="U188">
        <f t="shared" si="14"/>
        <v>2</v>
      </c>
      <c r="V188">
        <f t="shared" si="12"/>
        <v>0.5</v>
      </c>
      <c r="X188" s="16">
        <v>7</v>
      </c>
    </row>
    <row r="189" spans="1:24" x14ac:dyDescent="0.25">
      <c r="A189" s="9">
        <v>6</v>
      </c>
      <c r="B189" s="32">
        <f t="shared" si="16"/>
        <v>7.0465369999999998</v>
      </c>
      <c r="C189" s="32">
        <f t="shared" si="16"/>
        <v>5.5073809999999996</v>
      </c>
      <c r="D189" s="32">
        <f t="shared" si="16"/>
        <v>4.4014550000000003</v>
      </c>
      <c r="E189" s="32">
        <f t="shared" si="16"/>
        <v>2.4451070000000001</v>
      </c>
      <c r="F189" s="32">
        <f t="shared" si="16"/>
        <v>-0.30047499999999999</v>
      </c>
      <c r="G189" s="32">
        <f t="shared" si="16"/>
        <v>-0.38977400000000001</v>
      </c>
      <c r="H189" s="32">
        <f t="shared" si="16"/>
        <v>-1.976526</v>
      </c>
      <c r="I189" s="32">
        <f t="shared" si="16"/>
        <v>-16.733705</v>
      </c>
      <c r="J189" s="31">
        <v>-0.30047499999999999</v>
      </c>
      <c r="K189" s="31">
        <v>-1.976526</v>
      </c>
      <c r="L189" s="31">
        <v>-0.38977400000000001</v>
      </c>
      <c r="M189" s="31">
        <v>-16.733705</v>
      </c>
      <c r="N189" s="31">
        <v>2.4451070000000001</v>
      </c>
      <c r="O189" s="31">
        <v>4.4014550000000003</v>
      </c>
      <c r="P189" s="31">
        <v>7.0465369999999998</v>
      </c>
      <c r="Q189" s="31">
        <v>5.5073809999999996</v>
      </c>
      <c r="S189" s="33">
        <f t="shared" si="13"/>
        <v>4.4014550000000003</v>
      </c>
      <c r="T189">
        <v>4.4014550000000003</v>
      </c>
      <c r="U189">
        <f t="shared" si="14"/>
        <v>3</v>
      </c>
      <c r="V189">
        <f t="shared" si="12"/>
        <v>0.33333333333333331</v>
      </c>
      <c r="X189" s="16">
        <v>7</v>
      </c>
    </row>
    <row r="190" spans="1:24" x14ac:dyDescent="0.25">
      <c r="A190" s="9">
        <v>8</v>
      </c>
      <c r="B190" s="32">
        <f t="shared" si="16"/>
        <v>29.169920000000001</v>
      </c>
      <c r="C190" s="32">
        <f t="shared" si="16"/>
        <v>27.180911999999999</v>
      </c>
      <c r="D190" s="32">
        <f t="shared" si="16"/>
        <v>10.680218999999999</v>
      </c>
      <c r="E190" s="32">
        <f t="shared" si="16"/>
        <v>4.1524840000000003</v>
      </c>
      <c r="F190" s="32">
        <f t="shared" si="16"/>
        <v>0.64198200000000005</v>
      </c>
      <c r="G190" s="32">
        <f t="shared" si="16"/>
        <v>-5.8787289999999999</v>
      </c>
      <c r="H190" s="32">
        <f t="shared" si="16"/>
        <v>-10.813489000000001</v>
      </c>
      <c r="I190" s="32">
        <f t="shared" si="16"/>
        <v>-55.133296999999999</v>
      </c>
      <c r="J190" s="31">
        <v>0.64198200000000005</v>
      </c>
      <c r="K190" s="31">
        <v>27.180911999999999</v>
      </c>
      <c r="L190" s="31">
        <v>-10.813489000000001</v>
      </c>
      <c r="M190" s="31">
        <v>29.169920000000001</v>
      </c>
      <c r="N190" s="31">
        <v>-55.133296999999999</v>
      </c>
      <c r="O190" s="31">
        <v>4.1524840000000003</v>
      </c>
      <c r="P190" s="31">
        <v>-5.8787289999999999</v>
      </c>
      <c r="Q190" s="31">
        <v>10.680218999999999</v>
      </c>
      <c r="S190" s="33">
        <f t="shared" si="13"/>
        <v>10.680218999999999</v>
      </c>
      <c r="T190">
        <v>10.680218999999999</v>
      </c>
      <c r="U190">
        <f t="shared" si="14"/>
        <v>3</v>
      </c>
      <c r="V190">
        <f t="shared" si="12"/>
        <v>0.33333333333333331</v>
      </c>
      <c r="X190" s="16">
        <v>4</v>
      </c>
    </row>
    <row r="191" spans="1:24" x14ac:dyDescent="0.25">
      <c r="A191" s="9">
        <v>7</v>
      </c>
      <c r="B191" s="32">
        <f t="shared" si="16"/>
        <v>38.169142000000001</v>
      </c>
      <c r="C191" s="32">
        <f t="shared" si="16"/>
        <v>14.399089999999999</v>
      </c>
      <c r="D191" s="32">
        <f t="shared" si="16"/>
        <v>-2.0862129999999999</v>
      </c>
      <c r="E191" s="32">
        <f t="shared" si="16"/>
        <v>-5.1631080000000003</v>
      </c>
      <c r="F191" s="32">
        <f t="shared" si="16"/>
        <v>-5.9906180000000004</v>
      </c>
      <c r="G191" s="32">
        <f t="shared" si="16"/>
        <v>-8.8074870000000001</v>
      </c>
      <c r="H191" s="32">
        <f t="shared" si="16"/>
        <v>-15.23157</v>
      </c>
      <c r="I191" s="32">
        <f t="shared" si="16"/>
        <v>-15.289235</v>
      </c>
      <c r="J191" s="31">
        <v>-8.8074870000000001</v>
      </c>
      <c r="K191" s="31">
        <v>14.399089999999999</v>
      </c>
      <c r="L191" s="31">
        <v>-15.23157</v>
      </c>
      <c r="M191" s="31">
        <v>-5.9906180000000004</v>
      </c>
      <c r="N191" s="31">
        <v>38.169142000000001</v>
      </c>
      <c r="O191" s="31">
        <v>-15.289235</v>
      </c>
      <c r="P191" s="31">
        <v>-2.0862129999999999</v>
      </c>
      <c r="Q191" s="31">
        <v>-5.1631080000000003</v>
      </c>
      <c r="S191" s="33">
        <f t="shared" si="13"/>
        <v>-2.0862129999999999</v>
      </c>
      <c r="T191">
        <v>-2.0862129999999999</v>
      </c>
      <c r="U191">
        <f t="shared" si="14"/>
        <v>3</v>
      </c>
      <c r="V191">
        <f t="shared" si="12"/>
        <v>0.33333333333333331</v>
      </c>
      <c r="X191" s="16">
        <v>5</v>
      </c>
    </row>
    <row r="192" spans="1:24" x14ac:dyDescent="0.25">
      <c r="A192" s="9">
        <v>5</v>
      </c>
      <c r="B192" s="32">
        <f t="shared" si="16"/>
        <v>28.330604999999998</v>
      </c>
      <c r="C192" s="32">
        <f t="shared" si="16"/>
        <v>10.086007</v>
      </c>
      <c r="D192" s="32">
        <f t="shared" si="16"/>
        <v>1.8097799999999999</v>
      </c>
      <c r="E192" s="32">
        <f t="shared" si="16"/>
        <v>0.62186200000000003</v>
      </c>
      <c r="F192" s="32">
        <f t="shared" si="16"/>
        <v>0.59508099999999997</v>
      </c>
      <c r="G192" s="32">
        <f t="shared" si="16"/>
        <v>-6.7194890000000003</v>
      </c>
      <c r="H192" s="32">
        <f t="shared" si="16"/>
        <v>-16.712035</v>
      </c>
      <c r="I192" s="32">
        <f t="shared" si="16"/>
        <v>-18.011813</v>
      </c>
      <c r="J192" s="31">
        <v>1.8097799999999999</v>
      </c>
      <c r="K192" s="31">
        <v>10.086007</v>
      </c>
      <c r="L192" s="31">
        <v>-18.011813</v>
      </c>
      <c r="M192" s="31">
        <v>-16.712035</v>
      </c>
      <c r="N192" s="31">
        <v>28.330604999999998</v>
      </c>
      <c r="O192" s="31">
        <v>0.59508099999999997</v>
      </c>
      <c r="P192" s="31">
        <v>-6.7194890000000003</v>
      </c>
      <c r="Q192" s="31">
        <v>0.62186200000000003</v>
      </c>
      <c r="S192" s="33">
        <f t="shared" si="13"/>
        <v>28.330604999999998</v>
      </c>
      <c r="T192">
        <v>28.330604999999998</v>
      </c>
      <c r="U192">
        <f t="shared" si="14"/>
        <v>1</v>
      </c>
      <c r="V192">
        <f t="shared" si="12"/>
        <v>1</v>
      </c>
      <c r="X192" s="16">
        <v>5</v>
      </c>
    </row>
    <row r="193" spans="1:24" x14ac:dyDescent="0.25">
      <c r="A193" s="9">
        <v>7</v>
      </c>
      <c r="B193" s="32">
        <f t="shared" si="16"/>
        <v>115.826419</v>
      </c>
      <c r="C193" s="32">
        <f t="shared" si="16"/>
        <v>40.857295000000001</v>
      </c>
      <c r="D193" s="32">
        <f t="shared" si="16"/>
        <v>21.149097999999999</v>
      </c>
      <c r="E193" s="32">
        <f t="shared" si="16"/>
        <v>5.0128560000000002</v>
      </c>
      <c r="F193" s="32">
        <f t="shared" si="16"/>
        <v>-17.367362</v>
      </c>
      <c r="G193" s="32">
        <f t="shared" si="16"/>
        <v>-44.147990999999998</v>
      </c>
      <c r="H193" s="32">
        <f t="shared" si="16"/>
        <v>-53.957042000000001</v>
      </c>
      <c r="I193" s="32">
        <f t="shared" si="16"/>
        <v>-67.373275000000007</v>
      </c>
      <c r="J193" s="31">
        <v>21.149097999999999</v>
      </c>
      <c r="K193" s="31">
        <v>5.0128560000000002</v>
      </c>
      <c r="L193" s="31">
        <v>-44.147990999999998</v>
      </c>
      <c r="M193" s="31">
        <v>-17.367362</v>
      </c>
      <c r="N193" s="31">
        <v>-53.957042000000001</v>
      </c>
      <c r="O193" s="31">
        <v>115.826419</v>
      </c>
      <c r="P193" s="31">
        <v>40.857295000000001</v>
      </c>
      <c r="Q193" s="31">
        <v>-67.373275000000007</v>
      </c>
      <c r="S193" s="33">
        <f t="shared" si="13"/>
        <v>40.857295000000001</v>
      </c>
      <c r="T193">
        <v>40.857295000000001</v>
      </c>
      <c r="U193">
        <f t="shared" si="14"/>
        <v>2</v>
      </c>
      <c r="V193">
        <f t="shared" si="12"/>
        <v>0.5</v>
      </c>
      <c r="X193" s="16">
        <v>6</v>
      </c>
    </row>
    <row r="194" spans="1:24" x14ac:dyDescent="0.25">
      <c r="A194" s="9">
        <v>7</v>
      </c>
      <c r="B194" s="32">
        <f t="shared" si="16"/>
        <v>51.288133999999999</v>
      </c>
      <c r="C194" s="32">
        <f t="shared" si="16"/>
        <v>41.400753000000002</v>
      </c>
      <c r="D194" s="32">
        <f t="shared" si="16"/>
        <v>30.877013999999999</v>
      </c>
      <c r="E194" s="32">
        <f t="shared" si="16"/>
        <v>-13.492763999999999</v>
      </c>
      <c r="F194" s="32">
        <f t="shared" si="16"/>
        <v>-14.06723</v>
      </c>
      <c r="G194" s="32">
        <f t="shared" si="16"/>
        <v>-17.666499999999999</v>
      </c>
      <c r="H194" s="32">
        <f t="shared" si="16"/>
        <v>-32.780611999999998</v>
      </c>
      <c r="I194" s="32">
        <f t="shared" si="16"/>
        <v>-45.558791999999997</v>
      </c>
      <c r="J194" s="31">
        <v>-45.558791999999997</v>
      </c>
      <c r="K194" s="31">
        <v>51.288133999999999</v>
      </c>
      <c r="L194" s="31">
        <v>-32.780611999999998</v>
      </c>
      <c r="M194" s="31">
        <v>-14.06723</v>
      </c>
      <c r="N194" s="31">
        <v>41.400753000000002</v>
      </c>
      <c r="O194" s="31">
        <v>30.877013999999999</v>
      </c>
      <c r="P194" s="31">
        <v>-13.492763999999999</v>
      </c>
      <c r="Q194" s="31">
        <v>-17.666499999999999</v>
      </c>
      <c r="S194" s="33">
        <f t="shared" si="13"/>
        <v>-13.492763999999999</v>
      </c>
      <c r="T194">
        <v>-13.492763999999999</v>
      </c>
      <c r="U194">
        <f t="shared" si="14"/>
        <v>4</v>
      </c>
      <c r="V194">
        <f t="shared" si="12"/>
        <v>0.25</v>
      </c>
      <c r="X194" s="16">
        <v>2</v>
      </c>
    </row>
    <row r="195" spans="1:24" x14ac:dyDescent="0.25">
      <c r="A195" s="9">
        <v>2</v>
      </c>
      <c r="B195" s="32">
        <f t="shared" si="16"/>
        <v>100.79724</v>
      </c>
      <c r="C195" s="32">
        <f t="shared" si="16"/>
        <v>21.874313000000001</v>
      </c>
      <c r="D195" s="32">
        <f t="shared" si="16"/>
        <v>-2.4122720000000002</v>
      </c>
      <c r="E195" s="32">
        <f t="shared" si="16"/>
        <v>-11.203290000000001</v>
      </c>
      <c r="F195" s="32">
        <f t="shared" si="16"/>
        <v>-14.582425000000001</v>
      </c>
      <c r="G195" s="32">
        <f t="shared" si="16"/>
        <v>-24.899464999999999</v>
      </c>
      <c r="H195" s="32">
        <f t="shared" si="16"/>
        <v>-31.839684999999999</v>
      </c>
      <c r="I195" s="32">
        <f t="shared" si="16"/>
        <v>-37.734413000000004</v>
      </c>
      <c r="J195" s="31">
        <v>-11.203290000000001</v>
      </c>
      <c r="K195" s="31">
        <v>21.874313000000001</v>
      </c>
      <c r="L195" s="31">
        <v>-24.899464999999999</v>
      </c>
      <c r="M195" s="31">
        <v>-37.734413000000004</v>
      </c>
      <c r="N195" s="31">
        <v>100.79724</v>
      </c>
      <c r="O195" s="31">
        <v>-31.839684999999999</v>
      </c>
      <c r="P195" s="31">
        <v>-14.582425000000001</v>
      </c>
      <c r="Q195" s="31">
        <v>-2.4122720000000002</v>
      </c>
      <c r="S195" s="33">
        <f t="shared" si="13"/>
        <v>21.874313000000001</v>
      </c>
      <c r="T195">
        <v>21.874313000000001</v>
      </c>
      <c r="U195">
        <f t="shared" si="14"/>
        <v>2</v>
      </c>
      <c r="V195">
        <f t="shared" si="12"/>
        <v>0.5</v>
      </c>
      <c r="X195" s="16">
        <v>5</v>
      </c>
    </row>
    <row r="196" spans="1:24" x14ac:dyDescent="0.25">
      <c r="A196" s="9">
        <v>2</v>
      </c>
      <c r="B196" s="32">
        <f t="shared" si="16"/>
        <v>45.464694999999999</v>
      </c>
      <c r="C196" s="32">
        <f t="shared" si="16"/>
        <v>24.542677999999999</v>
      </c>
      <c r="D196" s="32">
        <f t="shared" si="16"/>
        <v>23.603062999999999</v>
      </c>
      <c r="E196" s="32">
        <f t="shared" si="16"/>
        <v>14.646724000000001</v>
      </c>
      <c r="F196" s="32">
        <f t="shared" si="16"/>
        <v>7.0589719999999998</v>
      </c>
      <c r="G196" s="32">
        <f t="shared" si="16"/>
        <v>-33.506576000000003</v>
      </c>
      <c r="H196" s="32">
        <f t="shared" si="16"/>
        <v>-40.721001999999999</v>
      </c>
      <c r="I196" s="32">
        <f t="shared" si="16"/>
        <v>-41.088551000000002</v>
      </c>
      <c r="J196" s="31">
        <v>7.0589719999999998</v>
      </c>
      <c r="K196" s="31">
        <v>14.646724000000001</v>
      </c>
      <c r="L196" s="31">
        <v>-40.721001999999999</v>
      </c>
      <c r="M196" s="31">
        <v>-33.506576000000003</v>
      </c>
      <c r="N196" s="31">
        <v>45.464694999999999</v>
      </c>
      <c r="O196" s="31">
        <v>23.603062999999999</v>
      </c>
      <c r="P196" s="31">
        <v>24.542677999999999</v>
      </c>
      <c r="Q196" s="31">
        <v>-41.088551000000002</v>
      </c>
      <c r="S196" s="33">
        <f t="shared" si="13"/>
        <v>14.646724000000001</v>
      </c>
      <c r="T196">
        <v>14.646724000000001</v>
      </c>
      <c r="U196">
        <f t="shared" si="14"/>
        <v>4</v>
      </c>
      <c r="V196">
        <f t="shared" ref="V196:V259" si="17">1/U196</f>
        <v>0.25</v>
      </c>
      <c r="X196" s="16">
        <v>5</v>
      </c>
    </row>
    <row r="197" spans="1:24" x14ac:dyDescent="0.25">
      <c r="A197" s="9">
        <v>2</v>
      </c>
      <c r="B197" s="32">
        <f t="shared" si="16"/>
        <v>55.265478999999999</v>
      </c>
      <c r="C197" s="32">
        <f t="shared" si="16"/>
        <v>13.223261000000001</v>
      </c>
      <c r="D197" s="32">
        <f t="shared" si="16"/>
        <v>4.1805260000000004</v>
      </c>
      <c r="E197" s="32">
        <f t="shared" si="16"/>
        <v>-9.0342040000000008</v>
      </c>
      <c r="F197" s="32">
        <f t="shared" si="16"/>
        <v>-10.152376</v>
      </c>
      <c r="G197" s="32">
        <f t="shared" si="16"/>
        <v>-17.176152999999999</v>
      </c>
      <c r="H197" s="32">
        <f t="shared" ref="H197:I212" si="18">LARGE($J197:$Q197,COLUMN()-1)</f>
        <v>-18.125306999999999</v>
      </c>
      <c r="I197" s="32">
        <f t="shared" si="18"/>
        <v>-18.181227</v>
      </c>
      <c r="J197" s="31">
        <v>-18.125306999999999</v>
      </c>
      <c r="K197" s="31">
        <v>4.1805260000000004</v>
      </c>
      <c r="L197" s="31">
        <v>-18.181227</v>
      </c>
      <c r="M197" s="31">
        <v>-17.176152999999999</v>
      </c>
      <c r="N197" s="31">
        <v>13.223261000000001</v>
      </c>
      <c r="O197" s="31">
        <v>-9.0342040000000008</v>
      </c>
      <c r="P197" s="31">
        <v>55.265478999999999</v>
      </c>
      <c r="Q197" s="31">
        <v>-10.152376</v>
      </c>
      <c r="S197" s="33">
        <f t="shared" ref="S197:S260" si="19">IF(A197=1,J197,IF(A197=2,K197,IF(A197=3,L197,IF(A197=4,M197,IF(A197=5,N197,IF(A197=6,O197,IF(A197=7,P197,IF(A197=8,Q197,0))))))))</f>
        <v>4.1805260000000004</v>
      </c>
      <c r="T197">
        <v>4.1805260000000004</v>
      </c>
      <c r="U197">
        <f t="shared" ref="U197:U260" si="20">IF(T197=B197,1,IF(T197=C197,2,IF(T197=D197,3,IF(E197=T197,4,IF(F197=T197,5,IF(G197=T197,6,IF(H197=T197,7,IF(I197=T197,8,0))))))))</f>
        <v>3</v>
      </c>
      <c r="V197">
        <f t="shared" si="17"/>
        <v>0.33333333333333331</v>
      </c>
      <c r="X197" s="16">
        <v>7</v>
      </c>
    </row>
    <row r="198" spans="1:24" x14ac:dyDescent="0.25">
      <c r="A198" s="9">
        <v>5</v>
      </c>
      <c r="B198" s="32">
        <f t="shared" ref="B198:I233" si="21">LARGE($J198:$Q198,COLUMN()-1)</f>
        <v>89.205342999999999</v>
      </c>
      <c r="C198" s="32">
        <f t="shared" si="21"/>
        <v>-10.703514</v>
      </c>
      <c r="D198" s="32">
        <f t="shared" si="21"/>
        <v>-10.715482</v>
      </c>
      <c r="E198" s="32">
        <f t="shared" si="21"/>
        <v>-10.745834</v>
      </c>
      <c r="F198" s="32">
        <f t="shared" si="21"/>
        <v>-10.757351</v>
      </c>
      <c r="G198" s="32">
        <f t="shared" si="21"/>
        <v>-10.779954999999999</v>
      </c>
      <c r="H198" s="32">
        <f t="shared" si="18"/>
        <v>-16.524584999999998</v>
      </c>
      <c r="I198" s="32">
        <f t="shared" si="18"/>
        <v>-18.978622000000001</v>
      </c>
      <c r="J198" s="31">
        <v>-10.757351</v>
      </c>
      <c r="K198" s="31">
        <v>-10.745834</v>
      </c>
      <c r="L198" s="31">
        <v>-10.703514</v>
      </c>
      <c r="M198" s="31">
        <v>-16.524584999999998</v>
      </c>
      <c r="N198" s="31">
        <v>89.205342999999999</v>
      </c>
      <c r="O198" s="31">
        <v>-10.715482</v>
      </c>
      <c r="P198" s="31">
        <v>-10.779954999999999</v>
      </c>
      <c r="Q198" s="31">
        <v>-18.978622000000001</v>
      </c>
      <c r="S198" s="33">
        <f t="shared" si="19"/>
        <v>89.205342999999999</v>
      </c>
      <c r="T198">
        <v>89.205342999999999</v>
      </c>
      <c r="U198">
        <f t="shared" si="20"/>
        <v>1</v>
      </c>
      <c r="V198">
        <f t="shared" si="17"/>
        <v>1</v>
      </c>
      <c r="X198" s="16">
        <v>5</v>
      </c>
    </row>
    <row r="199" spans="1:24" x14ac:dyDescent="0.25">
      <c r="A199" s="9">
        <v>5</v>
      </c>
      <c r="B199" s="32">
        <f t="shared" si="21"/>
        <v>51.116491000000003</v>
      </c>
      <c r="C199" s="32">
        <f t="shared" si="21"/>
        <v>0.66428799999999999</v>
      </c>
      <c r="D199" s="32">
        <f t="shared" si="21"/>
        <v>-0.74407900000000005</v>
      </c>
      <c r="E199" s="32">
        <f t="shared" si="21"/>
        <v>-7.2064789999999999</v>
      </c>
      <c r="F199" s="32">
        <f t="shared" si="21"/>
        <v>-7.3951039999999999</v>
      </c>
      <c r="G199" s="32">
        <f t="shared" si="21"/>
        <v>-9.6788150000000002</v>
      </c>
      <c r="H199" s="32">
        <f t="shared" si="18"/>
        <v>-11.7704</v>
      </c>
      <c r="I199" s="32">
        <f t="shared" si="18"/>
        <v>-14.985900000000001</v>
      </c>
      <c r="J199" s="31">
        <v>-14.985900000000001</v>
      </c>
      <c r="K199" s="31">
        <v>-0.74407900000000005</v>
      </c>
      <c r="L199" s="31">
        <v>-11.7704</v>
      </c>
      <c r="M199" s="31">
        <v>0.66428799999999999</v>
      </c>
      <c r="N199" s="31">
        <v>51.116491000000003</v>
      </c>
      <c r="O199" s="31">
        <v>-7.2064789999999999</v>
      </c>
      <c r="P199" s="31">
        <v>-7.3951039999999999</v>
      </c>
      <c r="Q199" s="31">
        <v>-9.6788150000000002</v>
      </c>
      <c r="S199" s="33">
        <f t="shared" si="19"/>
        <v>51.116491000000003</v>
      </c>
      <c r="T199">
        <v>51.116491000000003</v>
      </c>
      <c r="U199">
        <f t="shared" si="20"/>
        <v>1</v>
      </c>
      <c r="V199">
        <f t="shared" si="17"/>
        <v>1</v>
      </c>
      <c r="X199" s="16">
        <v>5</v>
      </c>
    </row>
    <row r="200" spans="1:24" x14ac:dyDescent="0.25">
      <c r="A200" s="9">
        <v>6</v>
      </c>
      <c r="B200" s="32">
        <f t="shared" si="21"/>
        <v>33.162081999999998</v>
      </c>
      <c r="C200" s="32">
        <f t="shared" si="21"/>
        <v>23.280436999999999</v>
      </c>
      <c r="D200" s="32">
        <f t="shared" si="21"/>
        <v>5.0766920000000004</v>
      </c>
      <c r="E200" s="32">
        <f t="shared" si="21"/>
        <v>-2.993385</v>
      </c>
      <c r="F200" s="32">
        <f t="shared" si="21"/>
        <v>-5.2732760000000001</v>
      </c>
      <c r="G200" s="32">
        <f t="shared" si="21"/>
        <v>-8.0383589999999998</v>
      </c>
      <c r="H200" s="32">
        <f t="shared" si="18"/>
        <v>-11.197240000000001</v>
      </c>
      <c r="I200" s="32">
        <f t="shared" si="18"/>
        <v>-34.016950999999999</v>
      </c>
      <c r="J200" s="31">
        <v>-2.993385</v>
      </c>
      <c r="K200" s="31">
        <v>-8.0383589999999998</v>
      </c>
      <c r="L200" s="31">
        <v>-5.2732760000000001</v>
      </c>
      <c r="M200" s="31">
        <v>-11.197240000000001</v>
      </c>
      <c r="N200" s="31">
        <v>33.162081999999998</v>
      </c>
      <c r="O200" s="31">
        <v>5.0766920000000004</v>
      </c>
      <c r="P200" s="31">
        <v>23.280436999999999</v>
      </c>
      <c r="Q200" s="31">
        <v>-34.016950999999999</v>
      </c>
      <c r="S200" s="33">
        <f t="shared" si="19"/>
        <v>5.0766920000000004</v>
      </c>
      <c r="T200">
        <v>5.0766920000000004</v>
      </c>
      <c r="U200">
        <f t="shared" si="20"/>
        <v>3</v>
      </c>
      <c r="V200">
        <f t="shared" si="17"/>
        <v>0.33333333333333331</v>
      </c>
      <c r="X200" s="16">
        <v>5</v>
      </c>
    </row>
    <row r="201" spans="1:24" x14ac:dyDescent="0.25">
      <c r="A201" s="9">
        <v>2</v>
      </c>
      <c r="B201" s="32">
        <f t="shared" si="21"/>
        <v>43.061345000000003</v>
      </c>
      <c r="C201" s="32">
        <f t="shared" si="21"/>
        <v>26.026226000000001</v>
      </c>
      <c r="D201" s="32">
        <f t="shared" si="21"/>
        <v>20.967148000000002</v>
      </c>
      <c r="E201" s="32">
        <f t="shared" si="21"/>
        <v>12.867922</v>
      </c>
      <c r="F201" s="32">
        <f t="shared" si="21"/>
        <v>-8.2514319999999994</v>
      </c>
      <c r="G201" s="32">
        <f t="shared" si="21"/>
        <v>-18.911317</v>
      </c>
      <c r="H201" s="32">
        <f t="shared" si="18"/>
        <v>-31.420580999999999</v>
      </c>
      <c r="I201" s="32">
        <f t="shared" si="18"/>
        <v>-44.339306999999998</v>
      </c>
      <c r="J201" s="31">
        <v>26.026226000000001</v>
      </c>
      <c r="K201" s="31">
        <v>-31.420580999999999</v>
      </c>
      <c r="L201" s="31">
        <v>-44.339306999999998</v>
      </c>
      <c r="M201" s="31">
        <v>-8.2514319999999994</v>
      </c>
      <c r="N201" s="31">
        <v>43.061345000000003</v>
      </c>
      <c r="O201" s="31">
        <v>-18.911317</v>
      </c>
      <c r="P201" s="31">
        <v>12.867922</v>
      </c>
      <c r="Q201" s="31">
        <v>20.967148000000002</v>
      </c>
      <c r="S201" s="33">
        <f t="shared" si="19"/>
        <v>-31.420580999999999</v>
      </c>
      <c r="T201">
        <v>-31.420580999999999</v>
      </c>
      <c r="U201">
        <f t="shared" si="20"/>
        <v>7</v>
      </c>
      <c r="V201">
        <f t="shared" si="17"/>
        <v>0.14285714285714285</v>
      </c>
      <c r="X201" s="16">
        <v>5</v>
      </c>
    </row>
    <row r="202" spans="1:24" x14ac:dyDescent="0.25">
      <c r="A202" s="9">
        <v>8</v>
      </c>
      <c r="B202" s="32">
        <f t="shared" si="21"/>
        <v>25.083241000000001</v>
      </c>
      <c r="C202" s="32">
        <f t="shared" si="21"/>
        <v>15.209220999999999</v>
      </c>
      <c r="D202" s="32">
        <f t="shared" si="21"/>
        <v>12.762871000000001</v>
      </c>
      <c r="E202" s="32">
        <f t="shared" si="21"/>
        <v>7.3043990000000001</v>
      </c>
      <c r="F202" s="32">
        <f t="shared" si="21"/>
        <v>-9.9904620000000008</v>
      </c>
      <c r="G202" s="32">
        <f t="shared" si="21"/>
        <v>-12.27145</v>
      </c>
      <c r="H202" s="32">
        <f t="shared" si="18"/>
        <v>-18.85511</v>
      </c>
      <c r="I202" s="32">
        <f t="shared" si="18"/>
        <v>-19.242709999999999</v>
      </c>
      <c r="J202" s="31">
        <v>-12.27145</v>
      </c>
      <c r="K202" s="31">
        <v>25.083241000000001</v>
      </c>
      <c r="L202" s="31">
        <v>-19.242709999999999</v>
      </c>
      <c r="M202" s="31">
        <v>-18.85511</v>
      </c>
      <c r="N202" s="31">
        <v>7.3043990000000001</v>
      </c>
      <c r="O202" s="31">
        <v>-9.9904620000000008</v>
      </c>
      <c r="P202" s="31">
        <v>15.209220999999999</v>
      </c>
      <c r="Q202" s="31">
        <v>12.762871000000001</v>
      </c>
      <c r="S202" s="33">
        <f t="shared" si="19"/>
        <v>12.762871000000001</v>
      </c>
      <c r="T202">
        <v>12.762871000000001</v>
      </c>
      <c r="U202">
        <f t="shared" si="20"/>
        <v>3</v>
      </c>
      <c r="V202">
        <f t="shared" si="17"/>
        <v>0.33333333333333331</v>
      </c>
      <c r="X202" s="16">
        <v>2</v>
      </c>
    </row>
    <row r="203" spans="1:24" x14ac:dyDescent="0.25">
      <c r="A203" s="9">
        <v>5</v>
      </c>
      <c r="B203" s="32">
        <f t="shared" si="21"/>
        <v>84.535853000000003</v>
      </c>
      <c r="C203" s="32">
        <f t="shared" si="21"/>
        <v>9.9476809999999993</v>
      </c>
      <c r="D203" s="32">
        <f t="shared" si="21"/>
        <v>-3.3097729999999999</v>
      </c>
      <c r="E203" s="32">
        <f t="shared" si="21"/>
        <v>-14.348397</v>
      </c>
      <c r="F203" s="32">
        <f t="shared" si="21"/>
        <v>-14.716889</v>
      </c>
      <c r="G203" s="32">
        <f t="shared" si="21"/>
        <v>-15.049175999999999</v>
      </c>
      <c r="H203" s="32">
        <f t="shared" si="18"/>
        <v>-22.497261000000002</v>
      </c>
      <c r="I203" s="32">
        <f t="shared" si="18"/>
        <v>-24.562035000000002</v>
      </c>
      <c r="J203" s="31">
        <v>-14.348397</v>
      </c>
      <c r="K203" s="31">
        <v>9.9476809999999993</v>
      </c>
      <c r="L203" s="31">
        <v>-22.497261000000002</v>
      </c>
      <c r="M203" s="31">
        <v>-15.049175999999999</v>
      </c>
      <c r="N203" s="31">
        <v>84.535853000000003</v>
      </c>
      <c r="O203" s="31">
        <v>-14.716889</v>
      </c>
      <c r="P203" s="31">
        <v>-24.562035000000002</v>
      </c>
      <c r="Q203" s="31">
        <v>-3.3097729999999999</v>
      </c>
      <c r="S203" s="33">
        <f t="shared" si="19"/>
        <v>84.535853000000003</v>
      </c>
      <c r="T203">
        <v>84.535853000000003</v>
      </c>
      <c r="U203">
        <f t="shared" si="20"/>
        <v>1</v>
      </c>
      <c r="V203">
        <f t="shared" si="17"/>
        <v>1</v>
      </c>
      <c r="X203" s="16">
        <v>5</v>
      </c>
    </row>
    <row r="204" spans="1:24" x14ac:dyDescent="0.25">
      <c r="A204" s="9">
        <v>5</v>
      </c>
      <c r="B204" s="32">
        <f t="shared" si="21"/>
        <v>53.462356</v>
      </c>
      <c r="C204" s="32">
        <f t="shared" si="21"/>
        <v>52.569771000000003</v>
      </c>
      <c r="D204" s="32">
        <f t="shared" si="21"/>
        <v>25.372855000000001</v>
      </c>
      <c r="E204" s="32">
        <f t="shared" si="21"/>
        <v>13.551247</v>
      </c>
      <c r="F204" s="32">
        <f t="shared" si="21"/>
        <v>-4.3689679999999997</v>
      </c>
      <c r="G204" s="32">
        <f t="shared" si="21"/>
        <v>-36.889315000000003</v>
      </c>
      <c r="H204" s="32">
        <f t="shared" si="18"/>
        <v>-43.748061999999997</v>
      </c>
      <c r="I204" s="32">
        <f t="shared" si="18"/>
        <v>-59.949874999999999</v>
      </c>
      <c r="J204" s="31">
        <v>13.551247</v>
      </c>
      <c r="K204" s="31">
        <v>-4.3689679999999997</v>
      </c>
      <c r="L204" s="31">
        <v>-59.949874999999999</v>
      </c>
      <c r="M204" s="31">
        <v>-43.748061999999997</v>
      </c>
      <c r="N204" s="31">
        <v>53.462356</v>
      </c>
      <c r="O204" s="31">
        <v>52.569771000000003</v>
      </c>
      <c r="P204" s="31">
        <v>25.372855000000001</v>
      </c>
      <c r="Q204" s="31">
        <v>-36.889315000000003</v>
      </c>
      <c r="S204" s="33">
        <f t="shared" si="19"/>
        <v>53.462356</v>
      </c>
      <c r="T204">
        <v>53.462356</v>
      </c>
      <c r="U204">
        <f t="shared" si="20"/>
        <v>1</v>
      </c>
      <c r="V204">
        <f t="shared" si="17"/>
        <v>1</v>
      </c>
      <c r="X204" s="16">
        <v>5</v>
      </c>
    </row>
    <row r="205" spans="1:24" x14ac:dyDescent="0.25">
      <c r="A205" s="9">
        <v>8</v>
      </c>
      <c r="B205" s="32">
        <f t="shared" si="21"/>
        <v>19.506515</v>
      </c>
      <c r="C205" s="32">
        <f t="shared" si="21"/>
        <v>9.3965610000000002</v>
      </c>
      <c r="D205" s="32">
        <f t="shared" si="21"/>
        <v>-0.27635999999999999</v>
      </c>
      <c r="E205" s="32">
        <f t="shared" si="21"/>
        <v>-1.180056</v>
      </c>
      <c r="F205" s="32">
        <f t="shared" si="21"/>
        <v>-1.903478</v>
      </c>
      <c r="G205" s="32">
        <f t="shared" si="21"/>
        <v>-4.9913780000000001</v>
      </c>
      <c r="H205" s="32">
        <f t="shared" si="18"/>
        <v>-5.0744689999999997</v>
      </c>
      <c r="I205" s="32">
        <f t="shared" si="18"/>
        <v>-15.477337</v>
      </c>
      <c r="J205" s="31">
        <v>-0.27635999999999999</v>
      </c>
      <c r="K205" s="31">
        <v>9.3965610000000002</v>
      </c>
      <c r="L205" s="31">
        <v>19.506515</v>
      </c>
      <c r="M205" s="31">
        <v>-4.9913780000000001</v>
      </c>
      <c r="N205" s="31">
        <v>-1.903478</v>
      </c>
      <c r="O205" s="31">
        <v>-15.477337</v>
      </c>
      <c r="P205" s="31">
        <v>-5.0744689999999997</v>
      </c>
      <c r="Q205" s="31">
        <v>-1.180056</v>
      </c>
      <c r="S205" s="33">
        <f t="shared" si="19"/>
        <v>-1.180056</v>
      </c>
      <c r="T205">
        <v>-1.180056</v>
      </c>
      <c r="U205">
        <f t="shared" si="20"/>
        <v>4</v>
      </c>
      <c r="V205">
        <f t="shared" si="17"/>
        <v>0.25</v>
      </c>
      <c r="X205" s="16">
        <v>3</v>
      </c>
    </row>
    <row r="206" spans="1:24" x14ac:dyDescent="0.25">
      <c r="A206" s="9">
        <v>6</v>
      </c>
      <c r="B206" s="32">
        <f t="shared" si="21"/>
        <v>25.230906000000001</v>
      </c>
      <c r="C206" s="32">
        <f t="shared" si="21"/>
        <v>7.3543789999999998</v>
      </c>
      <c r="D206" s="32">
        <f t="shared" si="21"/>
        <v>4.9289360000000002</v>
      </c>
      <c r="E206" s="32">
        <f t="shared" si="21"/>
        <v>-2.1848040000000002</v>
      </c>
      <c r="F206" s="32">
        <f t="shared" si="21"/>
        <v>-6.3420399999999999</v>
      </c>
      <c r="G206" s="32">
        <f t="shared" si="21"/>
        <v>-6.8286490000000004</v>
      </c>
      <c r="H206" s="32">
        <f t="shared" si="18"/>
        <v>-9.5359180000000006</v>
      </c>
      <c r="I206" s="32">
        <f t="shared" si="18"/>
        <v>-12.622809</v>
      </c>
      <c r="J206" s="31">
        <v>-6.8286490000000004</v>
      </c>
      <c r="K206" s="31">
        <v>7.3543789999999998</v>
      </c>
      <c r="L206" s="31">
        <v>-9.5359180000000006</v>
      </c>
      <c r="M206" s="31">
        <v>-12.622809</v>
      </c>
      <c r="N206" s="31">
        <v>25.230906000000001</v>
      </c>
      <c r="O206" s="31">
        <v>-6.3420399999999999</v>
      </c>
      <c r="P206" s="31">
        <v>-2.1848040000000002</v>
      </c>
      <c r="Q206" s="31">
        <v>4.9289360000000002</v>
      </c>
      <c r="S206" s="33">
        <f t="shared" si="19"/>
        <v>-6.3420399999999999</v>
      </c>
      <c r="T206">
        <v>-6.3420399999999999</v>
      </c>
      <c r="U206">
        <f t="shared" si="20"/>
        <v>5</v>
      </c>
      <c r="V206">
        <f t="shared" si="17"/>
        <v>0.2</v>
      </c>
      <c r="X206" s="16">
        <v>5</v>
      </c>
    </row>
    <row r="207" spans="1:24" x14ac:dyDescent="0.25">
      <c r="A207" s="9">
        <v>1</v>
      </c>
      <c r="B207" s="32">
        <f t="shared" si="21"/>
        <v>103.348766</v>
      </c>
      <c r="C207" s="32">
        <f t="shared" si="21"/>
        <v>9.5128570000000003</v>
      </c>
      <c r="D207" s="32">
        <f t="shared" si="21"/>
        <v>3.9814129999999999</v>
      </c>
      <c r="E207" s="32">
        <f t="shared" si="21"/>
        <v>-12.921331</v>
      </c>
      <c r="F207" s="32">
        <f t="shared" si="21"/>
        <v>-20.442250000000001</v>
      </c>
      <c r="G207" s="32">
        <f t="shared" si="21"/>
        <v>-21.407730999999998</v>
      </c>
      <c r="H207" s="32">
        <f t="shared" si="18"/>
        <v>-28.495175</v>
      </c>
      <c r="I207" s="32">
        <f t="shared" si="18"/>
        <v>-33.576545000000003</v>
      </c>
      <c r="J207" s="31">
        <v>3.9814129999999999</v>
      </c>
      <c r="K207" s="31">
        <v>9.5128570000000003</v>
      </c>
      <c r="L207" s="31">
        <v>-33.576545000000003</v>
      </c>
      <c r="M207" s="31">
        <v>-28.495175</v>
      </c>
      <c r="N207" s="31">
        <v>103.348766</v>
      </c>
      <c r="O207" s="31">
        <v>-12.921331</v>
      </c>
      <c r="P207" s="31">
        <v>-21.407730999999998</v>
      </c>
      <c r="Q207" s="31">
        <v>-20.442250000000001</v>
      </c>
      <c r="S207" s="33">
        <f t="shared" si="19"/>
        <v>3.9814129999999999</v>
      </c>
      <c r="T207">
        <v>3.9814129999999999</v>
      </c>
      <c r="U207">
        <f t="shared" si="20"/>
        <v>3</v>
      </c>
      <c r="V207">
        <f t="shared" si="17"/>
        <v>0.33333333333333331</v>
      </c>
      <c r="X207" s="16">
        <v>5</v>
      </c>
    </row>
    <row r="208" spans="1:24" x14ac:dyDescent="0.25">
      <c r="A208" s="9">
        <v>5</v>
      </c>
      <c r="B208" s="32">
        <f t="shared" si="21"/>
        <v>17.102581000000001</v>
      </c>
      <c r="C208" s="32">
        <f t="shared" si="21"/>
        <v>15.936336000000001</v>
      </c>
      <c r="D208" s="32">
        <f t="shared" si="21"/>
        <v>15.680293000000001</v>
      </c>
      <c r="E208" s="32">
        <f t="shared" si="21"/>
        <v>12.692367000000001</v>
      </c>
      <c r="F208" s="32">
        <f t="shared" si="21"/>
        <v>10.627129</v>
      </c>
      <c r="G208" s="32">
        <f t="shared" si="21"/>
        <v>2.0591309999999998</v>
      </c>
      <c r="H208" s="32">
        <f t="shared" si="18"/>
        <v>-28.789750000000002</v>
      </c>
      <c r="I208" s="32">
        <f t="shared" si="18"/>
        <v>-45.308081000000001</v>
      </c>
      <c r="J208" s="31">
        <v>12.692367000000001</v>
      </c>
      <c r="K208" s="31">
        <v>15.680293000000001</v>
      </c>
      <c r="L208" s="31">
        <v>-45.308081000000001</v>
      </c>
      <c r="M208" s="31">
        <v>-28.789750000000002</v>
      </c>
      <c r="N208" s="31">
        <v>17.102581000000001</v>
      </c>
      <c r="O208" s="31">
        <v>15.936336000000001</v>
      </c>
      <c r="P208" s="31">
        <v>10.627129</v>
      </c>
      <c r="Q208" s="31">
        <v>2.0591309999999998</v>
      </c>
      <c r="S208" s="33">
        <f t="shared" si="19"/>
        <v>17.102581000000001</v>
      </c>
      <c r="T208">
        <v>17.102581000000001</v>
      </c>
      <c r="U208">
        <f t="shared" si="20"/>
        <v>1</v>
      </c>
      <c r="V208">
        <f t="shared" si="17"/>
        <v>1</v>
      </c>
      <c r="X208" s="16">
        <v>5</v>
      </c>
    </row>
    <row r="209" spans="1:24" x14ac:dyDescent="0.25">
      <c r="A209" s="9">
        <v>5</v>
      </c>
      <c r="B209" s="32">
        <f t="shared" si="21"/>
        <v>95.937477000000001</v>
      </c>
      <c r="C209" s="32">
        <f t="shared" si="21"/>
        <v>30.932449999999999</v>
      </c>
      <c r="D209" s="32">
        <f t="shared" si="21"/>
        <v>21.305775000000001</v>
      </c>
      <c r="E209" s="32">
        <f t="shared" si="21"/>
        <v>1.1526369999999999</v>
      </c>
      <c r="F209" s="32">
        <f t="shared" si="21"/>
        <v>-8.5904779999999992</v>
      </c>
      <c r="G209" s="32">
        <f t="shared" si="21"/>
        <v>-27.885116</v>
      </c>
      <c r="H209" s="32">
        <f t="shared" si="18"/>
        <v>-39.061245</v>
      </c>
      <c r="I209" s="32">
        <f t="shared" si="18"/>
        <v>-73.791498000000004</v>
      </c>
      <c r="J209" s="31">
        <v>-8.5904779999999992</v>
      </c>
      <c r="K209" s="31">
        <v>21.305775000000001</v>
      </c>
      <c r="L209" s="31">
        <v>-73.791498000000004</v>
      </c>
      <c r="M209" s="31">
        <v>-27.885116</v>
      </c>
      <c r="N209" s="31">
        <v>95.937477000000001</v>
      </c>
      <c r="O209" s="31">
        <v>-39.061245</v>
      </c>
      <c r="P209" s="31">
        <v>30.932449999999999</v>
      </c>
      <c r="Q209" s="31">
        <v>1.1526369999999999</v>
      </c>
      <c r="S209" s="33">
        <f t="shared" si="19"/>
        <v>95.937477000000001</v>
      </c>
      <c r="T209">
        <v>95.937477000000001</v>
      </c>
      <c r="U209">
        <f t="shared" si="20"/>
        <v>1</v>
      </c>
      <c r="V209">
        <f t="shared" si="17"/>
        <v>1</v>
      </c>
      <c r="X209" s="16">
        <v>5</v>
      </c>
    </row>
    <row r="210" spans="1:24" x14ac:dyDescent="0.25">
      <c r="A210" s="9">
        <v>6</v>
      </c>
      <c r="B210" s="32">
        <f t="shared" si="21"/>
        <v>201.40456399999999</v>
      </c>
      <c r="C210" s="32">
        <f t="shared" si="21"/>
        <v>117.60719400000001</v>
      </c>
      <c r="D210" s="32">
        <f t="shared" si="21"/>
        <v>-21.034649000000002</v>
      </c>
      <c r="E210" s="32">
        <f t="shared" si="21"/>
        <v>-22.806108999999999</v>
      </c>
      <c r="F210" s="32">
        <f t="shared" si="21"/>
        <v>-29.000869000000002</v>
      </c>
      <c r="G210" s="32">
        <f t="shared" si="21"/>
        <v>-37.688364999999997</v>
      </c>
      <c r="H210" s="32">
        <f t="shared" si="18"/>
        <v>-85.444046999999998</v>
      </c>
      <c r="I210" s="32">
        <f t="shared" si="18"/>
        <v>-123.037702</v>
      </c>
      <c r="J210" s="31">
        <v>-29.000869000000002</v>
      </c>
      <c r="K210" s="31">
        <v>-37.688364999999997</v>
      </c>
      <c r="L210" s="31">
        <v>-123.037702</v>
      </c>
      <c r="M210" s="31">
        <v>-85.444046999999998</v>
      </c>
      <c r="N210" s="31">
        <v>201.40456399999999</v>
      </c>
      <c r="O210" s="31">
        <v>-22.806108999999999</v>
      </c>
      <c r="P210" s="31">
        <v>117.60719400000001</v>
      </c>
      <c r="Q210" s="31">
        <v>-21.034649000000002</v>
      </c>
      <c r="S210" s="33">
        <f t="shared" si="19"/>
        <v>-22.806108999999999</v>
      </c>
      <c r="T210">
        <v>-22.806108999999999</v>
      </c>
      <c r="U210">
        <f t="shared" si="20"/>
        <v>4</v>
      </c>
      <c r="V210">
        <f t="shared" si="17"/>
        <v>0.25</v>
      </c>
      <c r="X210" s="16">
        <v>5</v>
      </c>
    </row>
    <row r="211" spans="1:24" x14ac:dyDescent="0.25">
      <c r="A211" s="9">
        <v>6</v>
      </c>
      <c r="B211" s="32">
        <f t="shared" si="21"/>
        <v>16.358028999999998</v>
      </c>
      <c r="C211" s="32">
        <f t="shared" si="21"/>
        <v>13.208587</v>
      </c>
      <c r="D211" s="32">
        <f t="shared" si="21"/>
        <v>3.0279669999999999</v>
      </c>
      <c r="E211" s="32">
        <f t="shared" si="21"/>
        <v>2.041442</v>
      </c>
      <c r="F211" s="32">
        <f t="shared" si="21"/>
        <v>-2.6893539999999998</v>
      </c>
      <c r="G211" s="32">
        <f t="shared" si="21"/>
        <v>-7.1343649999999998</v>
      </c>
      <c r="H211" s="32">
        <f t="shared" si="18"/>
        <v>-7.4429290000000004</v>
      </c>
      <c r="I211" s="32">
        <f t="shared" si="18"/>
        <v>-17.369378999999999</v>
      </c>
      <c r="J211" s="31">
        <v>-7.1343649999999998</v>
      </c>
      <c r="K211" s="31">
        <v>2.041442</v>
      </c>
      <c r="L211" s="31">
        <v>13.208587</v>
      </c>
      <c r="M211" s="31">
        <v>-7.4429290000000004</v>
      </c>
      <c r="N211" s="31">
        <v>16.358028999999998</v>
      </c>
      <c r="O211" s="31">
        <v>3.0279669999999999</v>
      </c>
      <c r="P211" s="31">
        <v>-2.6893539999999998</v>
      </c>
      <c r="Q211" s="31">
        <v>-17.369378999999999</v>
      </c>
      <c r="S211" s="33">
        <f t="shared" si="19"/>
        <v>3.0279669999999999</v>
      </c>
      <c r="T211">
        <v>3.0279669999999999</v>
      </c>
      <c r="U211">
        <f t="shared" si="20"/>
        <v>3</v>
      </c>
      <c r="V211">
        <f t="shared" si="17"/>
        <v>0.33333333333333331</v>
      </c>
      <c r="X211" s="16">
        <v>5</v>
      </c>
    </row>
    <row r="212" spans="1:24" x14ac:dyDescent="0.25">
      <c r="A212" s="9">
        <v>6</v>
      </c>
      <c r="B212" s="32">
        <f t="shared" si="21"/>
        <v>42.745272999999997</v>
      </c>
      <c r="C212" s="32">
        <f t="shared" si="21"/>
        <v>21.046375999999999</v>
      </c>
      <c r="D212" s="32">
        <f t="shared" si="21"/>
        <v>20.944385</v>
      </c>
      <c r="E212" s="32">
        <f t="shared" si="21"/>
        <v>5.240227</v>
      </c>
      <c r="F212" s="32">
        <f t="shared" si="21"/>
        <v>-10.146573999999999</v>
      </c>
      <c r="G212" s="32">
        <f t="shared" si="21"/>
        <v>-16.356802999999999</v>
      </c>
      <c r="H212" s="32">
        <f t="shared" si="18"/>
        <v>-30.824262000000001</v>
      </c>
      <c r="I212" s="32">
        <f t="shared" si="18"/>
        <v>-32.648620999999999</v>
      </c>
      <c r="J212" s="31">
        <v>-10.146573999999999</v>
      </c>
      <c r="K212" s="31">
        <v>5.240227</v>
      </c>
      <c r="L212" s="31">
        <v>-16.356802999999999</v>
      </c>
      <c r="M212" s="31">
        <v>-30.824262000000001</v>
      </c>
      <c r="N212" s="31">
        <v>21.046375999999999</v>
      </c>
      <c r="O212" s="31">
        <v>-32.648620999999999</v>
      </c>
      <c r="P212" s="31">
        <v>42.745272999999997</v>
      </c>
      <c r="Q212" s="31">
        <v>20.944385</v>
      </c>
      <c r="S212" s="33">
        <f t="shared" si="19"/>
        <v>-32.648620999999999</v>
      </c>
      <c r="T212">
        <v>-32.648620999999999</v>
      </c>
      <c r="U212">
        <f t="shared" si="20"/>
        <v>8</v>
      </c>
      <c r="V212">
        <f t="shared" si="17"/>
        <v>0.125</v>
      </c>
      <c r="X212" s="16">
        <v>7</v>
      </c>
    </row>
    <row r="213" spans="1:24" x14ac:dyDescent="0.25">
      <c r="A213" s="9">
        <v>8</v>
      </c>
      <c r="B213" s="32">
        <f t="shared" si="21"/>
        <v>45.614306999999997</v>
      </c>
      <c r="C213" s="32">
        <f t="shared" si="21"/>
        <v>27.908052999999999</v>
      </c>
      <c r="D213" s="32">
        <f t="shared" si="21"/>
        <v>17.576377999999998</v>
      </c>
      <c r="E213" s="32">
        <f t="shared" si="21"/>
        <v>-4.9034690000000003</v>
      </c>
      <c r="F213" s="32">
        <f t="shared" si="21"/>
        <v>-6.1777410000000001</v>
      </c>
      <c r="G213" s="32">
        <f t="shared" si="21"/>
        <v>-8.6230119999999992</v>
      </c>
      <c r="H213" s="32">
        <f t="shared" si="21"/>
        <v>-27.308509999999998</v>
      </c>
      <c r="I213" s="32">
        <f t="shared" si="21"/>
        <v>-44.086005999999998</v>
      </c>
      <c r="J213" s="31">
        <v>27.908052999999999</v>
      </c>
      <c r="K213" s="31">
        <v>45.614306999999997</v>
      </c>
      <c r="L213" s="31">
        <v>-4.9034690000000003</v>
      </c>
      <c r="M213" s="31">
        <v>-44.086005999999998</v>
      </c>
      <c r="N213" s="31">
        <v>17.576377999999998</v>
      </c>
      <c r="O213" s="31">
        <v>-6.1777410000000001</v>
      </c>
      <c r="P213" s="31">
        <v>-27.308509999999998</v>
      </c>
      <c r="Q213" s="31">
        <v>-8.6230119999999992</v>
      </c>
      <c r="S213" s="33">
        <f t="shared" si="19"/>
        <v>-8.6230119999999992</v>
      </c>
      <c r="T213">
        <v>-8.6230119999999992</v>
      </c>
      <c r="U213">
        <f t="shared" si="20"/>
        <v>6</v>
      </c>
      <c r="V213">
        <f t="shared" si="17"/>
        <v>0.16666666666666666</v>
      </c>
      <c r="X213" s="16">
        <v>2</v>
      </c>
    </row>
    <row r="214" spans="1:24" x14ac:dyDescent="0.25">
      <c r="A214" s="9">
        <v>1</v>
      </c>
      <c r="B214" s="32">
        <f t="shared" si="21"/>
        <v>29.070495000000001</v>
      </c>
      <c r="C214" s="32">
        <f t="shared" si="21"/>
        <v>13.311766</v>
      </c>
      <c r="D214" s="32">
        <f t="shared" si="21"/>
        <v>6.3832040000000001</v>
      </c>
      <c r="E214" s="32">
        <f t="shared" si="21"/>
        <v>-1.1098220000000001</v>
      </c>
      <c r="F214" s="32">
        <f t="shared" si="21"/>
        <v>-5.7966170000000004</v>
      </c>
      <c r="G214" s="32">
        <f t="shared" si="21"/>
        <v>-11.413538000000001</v>
      </c>
      <c r="H214" s="32">
        <f t="shared" si="21"/>
        <v>-13.232748000000001</v>
      </c>
      <c r="I214" s="32">
        <f t="shared" si="21"/>
        <v>-17.212737000000001</v>
      </c>
      <c r="J214" s="31">
        <v>29.070495000000001</v>
      </c>
      <c r="K214" s="31">
        <v>6.3832040000000001</v>
      </c>
      <c r="L214" s="31">
        <v>-17.212737000000001</v>
      </c>
      <c r="M214" s="31">
        <v>-1.1098220000000001</v>
      </c>
      <c r="N214" s="31">
        <v>13.311766</v>
      </c>
      <c r="O214" s="31">
        <v>-11.413538000000001</v>
      </c>
      <c r="P214" s="31">
        <v>-13.232748000000001</v>
      </c>
      <c r="Q214" s="31">
        <v>-5.7966170000000004</v>
      </c>
      <c r="S214" s="33">
        <f t="shared" si="19"/>
        <v>29.070495000000001</v>
      </c>
      <c r="T214">
        <v>29.070495000000001</v>
      </c>
      <c r="U214">
        <f t="shared" si="20"/>
        <v>1</v>
      </c>
      <c r="V214">
        <f t="shared" si="17"/>
        <v>1</v>
      </c>
      <c r="X214" s="16">
        <v>1</v>
      </c>
    </row>
    <row r="215" spans="1:24" x14ac:dyDescent="0.25">
      <c r="A215" s="9">
        <v>2</v>
      </c>
      <c r="B215" s="32">
        <f t="shared" si="21"/>
        <v>14.325275</v>
      </c>
      <c r="C215" s="32">
        <f t="shared" si="21"/>
        <v>12.199904</v>
      </c>
      <c r="D215" s="32">
        <f t="shared" si="21"/>
        <v>-2.8651070000000001</v>
      </c>
      <c r="E215" s="32">
        <f t="shared" si="21"/>
        <v>-3.5507770000000001</v>
      </c>
      <c r="F215" s="32">
        <f t="shared" si="21"/>
        <v>-3.662655</v>
      </c>
      <c r="G215" s="32">
        <f t="shared" si="21"/>
        <v>-4.7751469999999996</v>
      </c>
      <c r="H215" s="32">
        <f t="shared" si="21"/>
        <v>-5.343845</v>
      </c>
      <c r="I215" s="32">
        <f t="shared" si="21"/>
        <v>-6.3276490000000001</v>
      </c>
      <c r="J215" s="31">
        <v>-6.3276490000000001</v>
      </c>
      <c r="K215" s="31">
        <v>-5.343845</v>
      </c>
      <c r="L215" s="31">
        <v>-3.662655</v>
      </c>
      <c r="M215" s="31">
        <v>-3.5507770000000001</v>
      </c>
      <c r="N215" s="31">
        <v>-4.7751469999999996</v>
      </c>
      <c r="O215" s="31">
        <v>12.199904</v>
      </c>
      <c r="P215" s="31">
        <v>14.325275</v>
      </c>
      <c r="Q215" s="31">
        <v>-2.8651070000000001</v>
      </c>
      <c r="S215" s="33">
        <f t="shared" si="19"/>
        <v>-5.343845</v>
      </c>
      <c r="T215">
        <v>-5.343845</v>
      </c>
      <c r="U215">
        <f t="shared" si="20"/>
        <v>7</v>
      </c>
      <c r="V215">
        <f t="shared" si="17"/>
        <v>0.14285714285714285</v>
      </c>
      <c r="X215" s="16">
        <v>7</v>
      </c>
    </row>
    <row r="216" spans="1:24" x14ac:dyDescent="0.25">
      <c r="A216" s="9">
        <v>2</v>
      </c>
      <c r="B216" s="32">
        <f t="shared" si="21"/>
        <v>31.16319</v>
      </c>
      <c r="C216" s="32">
        <f t="shared" si="21"/>
        <v>2.9970780000000001</v>
      </c>
      <c r="D216" s="32">
        <f t="shared" si="21"/>
        <v>0.45303599999999999</v>
      </c>
      <c r="E216" s="32">
        <f t="shared" si="21"/>
        <v>-0.20291300000000001</v>
      </c>
      <c r="F216" s="32">
        <f t="shared" si="21"/>
        <v>-2.1279050000000002</v>
      </c>
      <c r="G216" s="32">
        <f t="shared" si="21"/>
        <v>-8.0421899999999997</v>
      </c>
      <c r="H216" s="32">
        <f t="shared" si="21"/>
        <v>-9.3404500000000006</v>
      </c>
      <c r="I216" s="32">
        <f t="shared" si="21"/>
        <v>-14.899846</v>
      </c>
      <c r="J216" s="31">
        <v>-9.3404500000000006</v>
      </c>
      <c r="K216" s="31">
        <v>-2.1279050000000002</v>
      </c>
      <c r="L216" s="31">
        <v>-14.899846</v>
      </c>
      <c r="M216" s="31">
        <v>0.45303599999999999</v>
      </c>
      <c r="N216" s="31">
        <v>2.9970780000000001</v>
      </c>
      <c r="O216" s="31">
        <v>-0.20291300000000001</v>
      </c>
      <c r="P216" s="31">
        <v>31.16319</v>
      </c>
      <c r="Q216" s="31">
        <v>-8.0421899999999997</v>
      </c>
      <c r="S216" s="33">
        <f t="shared" si="19"/>
        <v>-2.1279050000000002</v>
      </c>
      <c r="T216">
        <v>-2.1279050000000002</v>
      </c>
      <c r="U216">
        <f t="shared" si="20"/>
        <v>5</v>
      </c>
      <c r="V216">
        <f t="shared" si="17"/>
        <v>0.2</v>
      </c>
      <c r="X216" s="16">
        <v>7</v>
      </c>
    </row>
    <row r="217" spans="1:24" x14ac:dyDescent="0.25">
      <c r="A217" s="9">
        <v>6</v>
      </c>
      <c r="B217" s="32">
        <f t="shared" si="21"/>
        <v>68.407534999999996</v>
      </c>
      <c r="C217" s="32">
        <f t="shared" si="21"/>
        <v>44.300350000000002</v>
      </c>
      <c r="D217" s="32">
        <f t="shared" si="21"/>
        <v>40.584029999999998</v>
      </c>
      <c r="E217" s="32">
        <f t="shared" si="21"/>
        <v>9.8829860000000007</v>
      </c>
      <c r="F217" s="32">
        <f t="shared" si="21"/>
        <v>-27.662465999999998</v>
      </c>
      <c r="G217" s="32">
        <f t="shared" si="21"/>
        <v>-40.124726000000003</v>
      </c>
      <c r="H217" s="32">
        <f t="shared" si="21"/>
        <v>-45.396973000000003</v>
      </c>
      <c r="I217" s="32">
        <f t="shared" si="21"/>
        <v>-49.990735000000001</v>
      </c>
      <c r="J217" s="31">
        <v>-27.662465999999998</v>
      </c>
      <c r="K217" s="31">
        <v>68.407534999999996</v>
      </c>
      <c r="L217" s="31">
        <v>9.8829860000000007</v>
      </c>
      <c r="M217" s="31">
        <v>-40.124726000000003</v>
      </c>
      <c r="N217" s="31">
        <v>-49.990735000000001</v>
      </c>
      <c r="O217" s="31">
        <v>-45.396973000000003</v>
      </c>
      <c r="P217" s="31">
        <v>40.584029999999998</v>
      </c>
      <c r="Q217" s="31">
        <v>44.300350000000002</v>
      </c>
      <c r="S217" s="33">
        <f t="shared" si="19"/>
        <v>-45.396973000000003</v>
      </c>
      <c r="T217">
        <v>-45.396973000000003</v>
      </c>
      <c r="U217">
        <f t="shared" si="20"/>
        <v>7</v>
      </c>
      <c r="V217">
        <f t="shared" si="17"/>
        <v>0.14285714285714285</v>
      </c>
      <c r="X217" s="16">
        <v>2</v>
      </c>
    </row>
    <row r="218" spans="1:24" x14ac:dyDescent="0.25">
      <c r="A218" s="9">
        <v>2</v>
      </c>
      <c r="B218" s="32">
        <f t="shared" si="21"/>
        <v>36.526268000000002</v>
      </c>
      <c r="C218" s="32">
        <f t="shared" si="21"/>
        <v>13.768681000000001</v>
      </c>
      <c r="D218" s="32">
        <f t="shared" si="21"/>
        <v>0.41094000000000003</v>
      </c>
      <c r="E218" s="32">
        <f t="shared" si="21"/>
        <v>-0.90412700000000001</v>
      </c>
      <c r="F218" s="32">
        <f t="shared" si="21"/>
        <v>-8.5246300000000002</v>
      </c>
      <c r="G218" s="32">
        <f t="shared" si="21"/>
        <v>-11.097807</v>
      </c>
      <c r="H218" s="32">
        <f t="shared" si="21"/>
        <v>-14.628526000000001</v>
      </c>
      <c r="I218" s="32">
        <f t="shared" si="21"/>
        <v>-15.550795000000001</v>
      </c>
      <c r="J218" s="31">
        <v>-0.90412700000000001</v>
      </c>
      <c r="K218" s="31">
        <v>-11.097807</v>
      </c>
      <c r="L218" s="31">
        <v>-14.628526000000001</v>
      </c>
      <c r="M218" s="31">
        <v>-15.550795000000001</v>
      </c>
      <c r="N218" s="31">
        <v>36.526268000000002</v>
      </c>
      <c r="O218" s="31">
        <v>-8.5246300000000002</v>
      </c>
      <c r="P218" s="31">
        <v>13.768681000000001</v>
      </c>
      <c r="Q218" s="31">
        <v>0.41094000000000003</v>
      </c>
      <c r="S218" s="33">
        <f t="shared" si="19"/>
        <v>-11.097807</v>
      </c>
      <c r="T218">
        <v>-11.097807</v>
      </c>
      <c r="U218">
        <f t="shared" si="20"/>
        <v>6</v>
      </c>
      <c r="V218">
        <f t="shared" si="17"/>
        <v>0.16666666666666666</v>
      </c>
      <c r="X218" s="16">
        <v>5</v>
      </c>
    </row>
    <row r="219" spans="1:24" x14ac:dyDescent="0.25">
      <c r="A219" s="9">
        <v>2</v>
      </c>
      <c r="B219" s="32">
        <f t="shared" si="21"/>
        <v>12.769527999999999</v>
      </c>
      <c r="C219" s="32">
        <f t="shared" si="21"/>
        <v>10.453632000000001</v>
      </c>
      <c r="D219" s="32">
        <f t="shared" si="21"/>
        <v>5.9702190000000002</v>
      </c>
      <c r="E219" s="32">
        <f t="shared" si="21"/>
        <v>0.50041800000000003</v>
      </c>
      <c r="F219" s="32">
        <f t="shared" si="21"/>
        <v>-1.12121</v>
      </c>
      <c r="G219" s="32">
        <f t="shared" si="21"/>
        <v>-2.4930620000000001</v>
      </c>
      <c r="H219" s="32">
        <f t="shared" si="21"/>
        <v>-12.250847</v>
      </c>
      <c r="I219" s="32">
        <f t="shared" si="21"/>
        <v>-13.828677000000001</v>
      </c>
      <c r="J219" s="31">
        <v>-2.4930620000000001</v>
      </c>
      <c r="K219" s="31">
        <v>10.453632000000001</v>
      </c>
      <c r="L219" s="31">
        <v>0.50041800000000003</v>
      </c>
      <c r="M219" s="31">
        <v>-13.828677000000001</v>
      </c>
      <c r="N219" s="31">
        <v>-12.250847</v>
      </c>
      <c r="O219" s="31">
        <v>12.769527999999999</v>
      </c>
      <c r="P219" s="31">
        <v>5.9702190000000002</v>
      </c>
      <c r="Q219" s="31">
        <v>-1.12121</v>
      </c>
      <c r="S219" s="33">
        <f t="shared" si="19"/>
        <v>10.453632000000001</v>
      </c>
      <c r="T219">
        <v>10.453632000000001</v>
      </c>
      <c r="U219">
        <f t="shared" si="20"/>
        <v>2</v>
      </c>
      <c r="V219">
        <f t="shared" si="17"/>
        <v>0.5</v>
      </c>
      <c r="X219" s="16">
        <v>6</v>
      </c>
    </row>
    <row r="220" spans="1:24" x14ac:dyDescent="0.25">
      <c r="A220" s="9">
        <v>2</v>
      </c>
      <c r="B220" s="32">
        <f t="shared" si="21"/>
        <v>351.43517100000003</v>
      </c>
      <c r="C220" s="32">
        <f t="shared" si="21"/>
        <v>181.555442</v>
      </c>
      <c r="D220" s="32">
        <f t="shared" si="21"/>
        <v>89.265051</v>
      </c>
      <c r="E220" s="32">
        <f t="shared" si="21"/>
        <v>-33.940885000000002</v>
      </c>
      <c r="F220" s="32">
        <f t="shared" si="21"/>
        <v>-90.020218</v>
      </c>
      <c r="G220" s="32">
        <f t="shared" si="21"/>
        <v>-91.789598999999995</v>
      </c>
      <c r="H220" s="32">
        <f t="shared" si="21"/>
        <v>-98.973541999999995</v>
      </c>
      <c r="I220" s="32">
        <f t="shared" si="21"/>
        <v>-307.53140000000002</v>
      </c>
      <c r="J220" s="31">
        <v>-91.789598999999995</v>
      </c>
      <c r="K220" s="31">
        <v>181.555442</v>
      </c>
      <c r="L220" s="31">
        <v>-307.53140000000002</v>
      </c>
      <c r="M220" s="31">
        <v>-90.020218</v>
      </c>
      <c r="N220" s="31">
        <v>351.43517100000003</v>
      </c>
      <c r="O220" s="31">
        <v>-33.940885000000002</v>
      </c>
      <c r="P220" s="31">
        <v>89.265051</v>
      </c>
      <c r="Q220" s="31">
        <v>-98.973541999999995</v>
      </c>
      <c r="S220" s="33">
        <f t="shared" si="19"/>
        <v>181.555442</v>
      </c>
      <c r="T220">
        <v>181.555442</v>
      </c>
      <c r="U220">
        <f t="shared" si="20"/>
        <v>2</v>
      </c>
      <c r="V220">
        <f t="shared" si="17"/>
        <v>0.5</v>
      </c>
      <c r="X220" s="16">
        <v>5</v>
      </c>
    </row>
    <row r="221" spans="1:24" x14ac:dyDescent="0.25">
      <c r="A221" s="9">
        <v>3</v>
      </c>
      <c r="B221" s="32">
        <f t="shared" si="21"/>
        <v>9.3637879999999996</v>
      </c>
      <c r="C221" s="32">
        <f t="shared" si="21"/>
        <v>6.2094550000000002</v>
      </c>
      <c r="D221" s="32">
        <f t="shared" si="21"/>
        <v>5.7457479999999999</v>
      </c>
      <c r="E221" s="32">
        <f t="shared" si="21"/>
        <v>0.56601800000000002</v>
      </c>
      <c r="F221" s="32">
        <f t="shared" si="21"/>
        <v>-1.5646530000000001</v>
      </c>
      <c r="G221" s="32">
        <f t="shared" si="21"/>
        <v>-2.4113370000000001</v>
      </c>
      <c r="H221" s="32">
        <f t="shared" si="21"/>
        <v>-6.2365329999999997</v>
      </c>
      <c r="I221" s="32">
        <f t="shared" si="21"/>
        <v>-11.672485999999999</v>
      </c>
      <c r="J221" s="31">
        <v>-6.2365329999999997</v>
      </c>
      <c r="K221" s="31">
        <v>5.7457479999999999</v>
      </c>
      <c r="L221" s="31">
        <v>-11.672485999999999</v>
      </c>
      <c r="M221" s="31">
        <v>-2.4113370000000001</v>
      </c>
      <c r="N221" s="31">
        <v>9.3637879999999996</v>
      </c>
      <c r="O221" s="31">
        <v>0.56601800000000002</v>
      </c>
      <c r="P221" s="31">
        <v>6.2094550000000002</v>
      </c>
      <c r="Q221" s="31">
        <v>-1.5646530000000001</v>
      </c>
      <c r="S221" s="33">
        <f t="shared" si="19"/>
        <v>-11.672485999999999</v>
      </c>
      <c r="T221">
        <v>-11.672485999999999</v>
      </c>
      <c r="U221">
        <f t="shared" si="20"/>
        <v>8</v>
      </c>
      <c r="V221">
        <f t="shared" si="17"/>
        <v>0.125</v>
      </c>
      <c r="X221" s="16">
        <v>5</v>
      </c>
    </row>
    <row r="222" spans="1:24" x14ac:dyDescent="0.25">
      <c r="A222" s="9">
        <v>1</v>
      </c>
      <c r="B222" s="32">
        <f t="shared" si="21"/>
        <v>13.883191999999999</v>
      </c>
      <c r="C222" s="32">
        <f t="shared" si="21"/>
        <v>5.6430410000000002</v>
      </c>
      <c r="D222" s="32">
        <f t="shared" si="21"/>
        <v>3.277803</v>
      </c>
      <c r="E222" s="32">
        <f t="shared" si="21"/>
        <v>2.7613089999999998</v>
      </c>
      <c r="F222" s="32">
        <f t="shared" si="21"/>
        <v>2.2841529999999999</v>
      </c>
      <c r="G222" s="32">
        <f t="shared" si="21"/>
        <v>-3.403308</v>
      </c>
      <c r="H222" s="32">
        <f t="shared" si="21"/>
        <v>-11.675473999999999</v>
      </c>
      <c r="I222" s="32">
        <f t="shared" si="21"/>
        <v>-12.770716999999999</v>
      </c>
      <c r="J222" s="31">
        <v>2.2841529999999999</v>
      </c>
      <c r="K222" s="31">
        <v>2.7613089999999998</v>
      </c>
      <c r="L222" s="31">
        <v>-3.403308</v>
      </c>
      <c r="M222" s="31">
        <v>-11.675473999999999</v>
      </c>
      <c r="N222" s="31">
        <v>5.6430410000000002</v>
      </c>
      <c r="O222" s="31">
        <v>-12.770716999999999</v>
      </c>
      <c r="P222" s="31">
        <v>13.883191999999999</v>
      </c>
      <c r="Q222" s="31">
        <v>3.277803</v>
      </c>
      <c r="S222" s="33">
        <f t="shared" si="19"/>
        <v>2.2841529999999999</v>
      </c>
      <c r="T222">
        <v>2.2841529999999999</v>
      </c>
      <c r="U222">
        <f t="shared" si="20"/>
        <v>5</v>
      </c>
      <c r="V222">
        <f t="shared" si="17"/>
        <v>0.2</v>
      </c>
      <c r="X222" s="16">
        <v>7</v>
      </c>
    </row>
    <row r="223" spans="1:24" x14ac:dyDescent="0.25">
      <c r="A223" s="9">
        <v>2</v>
      </c>
      <c r="B223" s="32">
        <f t="shared" si="21"/>
        <v>7.5765690000000001</v>
      </c>
      <c r="C223" s="32">
        <f t="shared" si="21"/>
        <v>6.5110099999999997</v>
      </c>
      <c r="D223" s="32">
        <f t="shared" si="21"/>
        <v>5.797809</v>
      </c>
      <c r="E223" s="32">
        <f t="shared" si="21"/>
        <v>4.8710659999999999</v>
      </c>
      <c r="F223" s="32">
        <f t="shared" si="21"/>
        <v>4.4502079999999999</v>
      </c>
      <c r="G223" s="32">
        <f t="shared" si="21"/>
        <v>-6.1987889999999997</v>
      </c>
      <c r="H223" s="32">
        <f t="shared" si="21"/>
        <v>-11.313841</v>
      </c>
      <c r="I223" s="32">
        <f t="shared" si="21"/>
        <v>-11.694031000000001</v>
      </c>
      <c r="J223" s="31">
        <v>6.5110099999999997</v>
      </c>
      <c r="K223" s="31">
        <v>4.8710659999999999</v>
      </c>
      <c r="L223" s="31">
        <v>7.5765690000000001</v>
      </c>
      <c r="M223" s="31">
        <v>-11.313841</v>
      </c>
      <c r="N223" s="31">
        <v>4.4502079999999999</v>
      </c>
      <c r="O223" s="31">
        <v>-6.1987889999999997</v>
      </c>
      <c r="P223" s="31">
        <v>-11.694031000000001</v>
      </c>
      <c r="Q223" s="31">
        <v>5.797809</v>
      </c>
      <c r="S223" s="33">
        <f t="shared" si="19"/>
        <v>4.8710659999999999</v>
      </c>
      <c r="T223">
        <v>4.8710659999999999</v>
      </c>
      <c r="U223">
        <f t="shared" si="20"/>
        <v>4</v>
      </c>
      <c r="V223">
        <f t="shared" si="17"/>
        <v>0.25</v>
      </c>
      <c r="X223" s="16">
        <v>3</v>
      </c>
    </row>
    <row r="224" spans="1:24" x14ac:dyDescent="0.25">
      <c r="A224" s="9">
        <v>5</v>
      </c>
      <c r="B224" s="32">
        <f t="shared" si="21"/>
        <v>111.556218</v>
      </c>
      <c r="C224" s="32">
        <f t="shared" si="21"/>
        <v>57.250705000000004</v>
      </c>
      <c r="D224" s="32">
        <f t="shared" si="21"/>
        <v>7.0147599999999999</v>
      </c>
      <c r="E224" s="32">
        <f t="shared" si="21"/>
        <v>-4.6584919999999999</v>
      </c>
      <c r="F224" s="32">
        <f t="shared" si="21"/>
        <v>-21.141801000000001</v>
      </c>
      <c r="G224" s="32">
        <f t="shared" si="21"/>
        <v>-42.751325999999999</v>
      </c>
      <c r="H224" s="32">
        <f t="shared" si="21"/>
        <v>-49.837626</v>
      </c>
      <c r="I224" s="32">
        <f t="shared" si="21"/>
        <v>-57.432434999999998</v>
      </c>
      <c r="J224" s="31">
        <v>-21.141801000000001</v>
      </c>
      <c r="K224" s="31">
        <v>111.556218</v>
      </c>
      <c r="L224" s="31">
        <v>-49.837626</v>
      </c>
      <c r="M224" s="31">
        <v>-42.751325999999999</v>
      </c>
      <c r="N224" s="31">
        <v>57.250705000000004</v>
      </c>
      <c r="O224" s="31">
        <v>-4.6584919999999999</v>
      </c>
      <c r="P224" s="31">
        <v>7.0147599999999999</v>
      </c>
      <c r="Q224" s="31">
        <v>-57.432434999999998</v>
      </c>
      <c r="S224" s="33">
        <f t="shared" si="19"/>
        <v>57.250705000000004</v>
      </c>
      <c r="T224">
        <v>57.250705000000004</v>
      </c>
      <c r="U224">
        <f t="shared" si="20"/>
        <v>2</v>
      </c>
      <c r="V224">
        <f t="shared" si="17"/>
        <v>0.5</v>
      </c>
      <c r="X224" s="16">
        <v>2</v>
      </c>
    </row>
    <row r="225" spans="1:24" x14ac:dyDescent="0.25">
      <c r="A225" s="9">
        <v>6</v>
      </c>
      <c r="B225" s="32">
        <f t="shared" si="21"/>
        <v>46.003602999999998</v>
      </c>
      <c r="C225" s="32">
        <f t="shared" si="21"/>
        <v>16.294051</v>
      </c>
      <c r="D225" s="32">
        <f t="shared" si="21"/>
        <v>14.72763</v>
      </c>
      <c r="E225" s="32">
        <f t="shared" si="21"/>
        <v>9.7770679999999999</v>
      </c>
      <c r="F225" s="32">
        <f t="shared" si="21"/>
        <v>-9.8154599999999999</v>
      </c>
      <c r="G225" s="32">
        <f t="shared" si="21"/>
        <v>-18.988714999999999</v>
      </c>
      <c r="H225" s="32">
        <f t="shared" si="21"/>
        <v>-25.696027999999998</v>
      </c>
      <c r="I225" s="32">
        <f t="shared" si="21"/>
        <v>-32.302142000000003</v>
      </c>
      <c r="J225" s="31">
        <v>16.294051</v>
      </c>
      <c r="K225" s="31">
        <v>9.7770679999999999</v>
      </c>
      <c r="L225" s="31">
        <v>-32.302142000000003</v>
      </c>
      <c r="M225" s="31">
        <v>-25.696027999999998</v>
      </c>
      <c r="N225" s="31">
        <v>46.003602999999998</v>
      </c>
      <c r="O225" s="31">
        <v>-9.8154599999999999</v>
      </c>
      <c r="P225" s="31">
        <v>-18.988714999999999</v>
      </c>
      <c r="Q225" s="31">
        <v>14.72763</v>
      </c>
      <c r="S225" s="33">
        <f t="shared" si="19"/>
        <v>-9.8154599999999999</v>
      </c>
      <c r="T225">
        <v>-9.8154599999999999</v>
      </c>
      <c r="U225">
        <f t="shared" si="20"/>
        <v>5</v>
      </c>
      <c r="V225">
        <f t="shared" si="17"/>
        <v>0.2</v>
      </c>
      <c r="X225" s="16">
        <v>5</v>
      </c>
    </row>
    <row r="226" spans="1:24" x14ac:dyDescent="0.25">
      <c r="A226" s="9">
        <v>7</v>
      </c>
      <c r="B226" s="32">
        <f t="shared" si="21"/>
        <v>11.154151000000001</v>
      </c>
      <c r="C226" s="32">
        <f t="shared" si="21"/>
        <v>10.474292</v>
      </c>
      <c r="D226" s="32">
        <f t="shared" si="21"/>
        <v>6.9685170000000003</v>
      </c>
      <c r="E226" s="32">
        <f t="shared" si="21"/>
        <v>-1.9973449999999999</v>
      </c>
      <c r="F226" s="32">
        <f t="shared" si="21"/>
        <v>-3.0512069999999998</v>
      </c>
      <c r="G226" s="32">
        <f t="shared" si="21"/>
        <v>-4.2138540000000004</v>
      </c>
      <c r="H226" s="32">
        <f t="shared" si="21"/>
        <v>-5.0423720000000003</v>
      </c>
      <c r="I226" s="32">
        <f t="shared" si="21"/>
        <v>-14.292179000000001</v>
      </c>
      <c r="J226" s="31">
        <v>-1.9973449999999999</v>
      </c>
      <c r="K226" s="31">
        <v>10.474292</v>
      </c>
      <c r="L226" s="31">
        <v>-5.0423720000000003</v>
      </c>
      <c r="M226" s="31">
        <v>-14.292179000000001</v>
      </c>
      <c r="N226" s="31">
        <v>-4.2138540000000004</v>
      </c>
      <c r="O226" s="31">
        <v>-3.0512069999999998</v>
      </c>
      <c r="P226" s="31">
        <v>6.9685170000000003</v>
      </c>
      <c r="Q226" s="31">
        <v>11.154151000000001</v>
      </c>
      <c r="S226" s="33">
        <f t="shared" si="19"/>
        <v>6.9685170000000003</v>
      </c>
      <c r="T226">
        <v>6.9685170000000003</v>
      </c>
      <c r="U226">
        <f t="shared" si="20"/>
        <v>3</v>
      </c>
      <c r="V226">
        <f t="shared" si="17"/>
        <v>0.33333333333333331</v>
      </c>
      <c r="X226" s="16">
        <v>8</v>
      </c>
    </row>
    <row r="227" spans="1:24" x14ac:dyDescent="0.25">
      <c r="A227" s="9">
        <v>2</v>
      </c>
      <c r="B227" s="32">
        <f t="shared" si="21"/>
        <v>36.026831000000001</v>
      </c>
      <c r="C227" s="32">
        <f t="shared" si="21"/>
        <v>12.322305</v>
      </c>
      <c r="D227" s="32">
        <f t="shared" si="21"/>
        <v>8.3381369999999997</v>
      </c>
      <c r="E227" s="32">
        <f t="shared" si="21"/>
        <v>3.2811129999999999</v>
      </c>
      <c r="F227" s="32">
        <f t="shared" si="21"/>
        <v>0.65311200000000003</v>
      </c>
      <c r="G227" s="32">
        <f t="shared" si="21"/>
        <v>-10.374283</v>
      </c>
      <c r="H227" s="32">
        <f t="shared" si="21"/>
        <v>-14.674912000000001</v>
      </c>
      <c r="I227" s="32">
        <f t="shared" si="21"/>
        <v>-35.572299999999998</v>
      </c>
      <c r="J227" s="31">
        <v>8.3381369999999997</v>
      </c>
      <c r="K227" s="31">
        <v>0.65311200000000003</v>
      </c>
      <c r="L227" s="31">
        <v>-10.374283</v>
      </c>
      <c r="M227" s="31">
        <v>12.322305</v>
      </c>
      <c r="N227" s="31">
        <v>-35.572299999999998</v>
      </c>
      <c r="O227" s="31">
        <v>36.026831000000001</v>
      </c>
      <c r="P227" s="31">
        <v>3.2811129999999999</v>
      </c>
      <c r="Q227" s="31">
        <v>-14.674912000000001</v>
      </c>
      <c r="S227" s="33">
        <f t="shared" si="19"/>
        <v>0.65311200000000003</v>
      </c>
      <c r="T227">
        <v>0.65311200000000003</v>
      </c>
      <c r="U227">
        <f t="shared" si="20"/>
        <v>5</v>
      </c>
      <c r="V227">
        <f t="shared" si="17"/>
        <v>0.2</v>
      </c>
      <c r="X227" s="16">
        <v>6</v>
      </c>
    </row>
    <row r="228" spans="1:24" x14ac:dyDescent="0.25">
      <c r="A228" s="9">
        <v>5</v>
      </c>
      <c r="B228" s="32">
        <f t="shared" si="21"/>
        <v>45.597495000000002</v>
      </c>
      <c r="C228" s="32">
        <f t="shared" si="21"/>
        <v>44.776651000000001</v>
      </c>
      <c r="D228" s="32">
        <f t="shared" si="21"/>
        <v>32.227545999999997</v>
      </c>
      <c r="E228" s="32">
        <f t="shared" si="21"/>
        <v>-4.0639380000000003</v>
      </c>
      <c r="F228" s="32">
        <f t="shared" si="21"/>
        <v>-14.295202</v>
      </c>
      <c r="G228" s="32">
        <f t="shared" si="21"/>
        <v>-14.340941000000001</v>
      </c>
      <c r="H228" s="32">
        <f t="shared" si="21"/>
        <v>-28.309372</v>
      </c>
      <c r="I228" s="32">
        <f t="shared" si="21"/>
        <v>-61.592236</v>
      </c>
      <c r="J228" s="31">
        <v>-4.0639380000000003</v>
      </c>
      <c r="K228" s="31">
        <v>45.597495000000002</v>
      </c>
      <c r="L228" s="31">
        <v>-14.340941000000001</v>
      </c>
      <c r="M228" s="31">
        <v>-28.309372</v>
      </c>
      <c r="N228" s="31">
        <v>44.776651000000001</v>
      </c>
      <c r="O228" s="31">
        <v>-14.295202</v>
      </c>
      <c r="P228" s="31">
        <v>32.227545999999997</v>
      </c>
      <c r="Q228" s="31">
        <v>-61.592236</v>
      </c>
      <c r="S228" s="33">
        <f t="shared" si="19"/>
        <v>44.776651000000001</v>
      </c>
      <c r="T228">
        <v>44.776651000000001</v>
      </c>
      <c r="U228">
        <f t="shared" si="20"/>
        <v>2</v>
      </c>
      <c r="V228">
        <f t="shared" si="17"/>
        <v>0.5</v>
      </c>
      <c r="X228" s="16">
        <v>2</v>
      </c>
    </row>
    <row r="229" spans="1:24" x14ac:dyDescent="0.25">
      <c r="A229" s="9">
        <v>2</v>
      </c>
      <c r="B229" s="32">
        <f t="shared" si="21"/>
        <v>19.600121999999999</v>
      </c>
      <c r="C229" s="32">
        <f t="shared" si="21"/>
        <v>5.3812199999999999</v>
      </c>
      <c r="D229" s="32">
        <f t="shared" si="21"/>
        <v>2.5437720000000001</v>
      </c>
      <c r="E229" s="32">
        <f t="shared" si="21"/>
        <v>2.4885130000000002</v>
      </c>
      <c r="F229" s="32">
        <f t="shared" si="21"/>
        <v>1.8339300000000001</v>
      </c>
      <c r="G229" s="32">
        <f t="shared" si="21"/>
        <v>-3.756751</v>
      </c>
      <c r="H229" s="32">
        <f t="shared" si="21"/>
        <v>-6.5446819999999999</v>
      </c>
      <c r="I229" s="32">
        <f t="shared" si="21"/>
        <v>-21.546123000000001</v>
      </c>
      <c r="J229" s="31">
        <v>-3.756751</v>
      </c>
      <c r="K229" s="31">
        <v>-21.546123000000001</v>
      </c>
      <c r="L229" s="31">
        <v>5.3812199999999999</v>
      </c>
      <c r="M229" s="31">
        <v>2.5437720000000001</v>
      </c>
      <c r="N229" s="31">
        <v>-6.5446819999999999</v>
      </c>
      <c r="O229" s="31">
        <v>1.8339300000000001</v>
      </c>
      <c r="P229" s="31">
        <v>2.4885130000000002</v>
      </c>
      <c r="Q229" s="31">
        <v>19.600121999999999</v>
      </c>
      <c r="S229" s="33">
        <f t="shared" si="19"/>
        <v>-21.546123000000001</v>
      </c>
      <c r="T229">
        <v>-21.546123000000001</v>
      </c>
      <c r="U229">
        <f t="shared" si="20"/>
        <v>8</v>
      </c>
      <c r="V229">
        <f t="shared" si="17"/>
        <v>0.125</v>
      </c>
      <c r="X229" s="16">
        <v>8</v>
      </c>
    </row>
    <row r="230" spans="1:24" x14ac:dyDescent="0.25">
      <c r="A230" s="9">
        <v>2</v>
      </c>
      <c r="B230" s="32">
        <f t="shared" si="21"/>
        <v>12.56892</v>
      </c>
      <c r="C230" s="32">
        <f t="shared" si="21"/>
        <v>7.5283769999999999</v>
      </c>
      <c r="D230" s="32">
        <f t="shared" si="21"/>
        <v>-0.64629499999999995</v>
      </c>
      <c r="E230" s="32">
        <f t="shared" si="21"/>
        <v>-0.86407599999999996</v>
      </c>
      <c r="F230" s="32">
        <f t="shared" si="21"/>
        <v>-0.98084700000000002</v>
      </c>
      <c r="G230" s="32">
        <f t="shared" si="21"/>
        <v>-3.4850750000000001</v>
      </c>
      <c r="H230" s="32">
        <f t="shared" si="21"/>
        <v>-5.8376250000000001</v>
      </c>
      <c r="I230" s="32">
        <f t="shared" si="21"/>
        <v>-8.2833780000000008</v>
      </c>
      <c r="J230" s="31">
        <v>-5.8376250000000001</v>
      </c>
      <c r="K230" s="31">
        <v>12.56892</v>
      </c>
      <c r="L230" s="31">
        <v>-8.2833780000000008</v>
      </c>
      <c r="M230" s="31">
        <v>-0.98084700000000002</v>
      </c>
      <c r="N230" s="31">
        <v>7.5283769999999999</v>
      </c>
      <c r="O230" s="31">
        <v>-0.86407599999999996</v>
      </c>
      <c r="P230" s="31">
        <v>-3.4850750000000001</v>
      </c>
      <c r="Q230" s="31">
        <v>-0.64629499999999995</v>
      </c>
      <c r="S230" s="33">
        <f t="shared" si="19"/>
        <v>12.56892</v>
      </c>
      <c r="T230">
        <v>12.56892</v>
      </c>
      <c r="U230">
        <f t="shared" si="20"/>
        <v>1</v>
      </c>
      <c r="V230">
        <f t="shared" si="17"/>
        <v>1</v>
      </c>
      <c r="X230" s="16">
        <v>2</v>
      </c>
    </row>
    <row r="231" spans="1:24" x14ac:dyDescent="0.25">
      <c r="A231" s="9">
        <v>7</v>
      </c>
      <c r="B231" s="32">
        <f t="shared" si="21"/>
        <v>916.24994200000003</v>
      </c>
      <c r="C231" s="32">
        <f t="shared" si="21"/>
        <v>201.30582000000001</v>
      </c>
      <c r="D231" s="32">
        <f t="shared" si="21"/>
        <v>72.167486999999994</v>
      </c>
      <c r="E231" s="32">
        <f t="shared" si="21"/>
        <v>-68.057586000000001</v>
      </c>
      <c r="F231" s="32">
        <f t="shared" si="21"/>
        <v>-149.07677200000001</v>
      </c>
      <c r="G231" s="32">
        <f t="shared" si="21"/>
        <v>-236.06621999999999</v>
      </c>
      <c r="H231" s="32">
        <f t="shared" si="21"/>
        <v>-311.34110299999998</v>
      </c>
      <c r="I231" s="32">
        <f t="shared" si="21"/>
        <v>-425.18150000000003</v>
      </c>
      <c r="J231" s="31">
        <v>-68.057586000000001</v>
      </c>
      <c r="K231" s="31">
        <v>201.30582000000001</v>
      </c>
      <c r="L231" s="31">
        <v>-425.18150000000003</v>
      </c>
      <c r="M231" s="31">
        <v>-236.06621999999999</v>
      </c>
      <c r="N231" s="31">
        <v>916.24994200000003</v>
      </c>
      <c r="O231" s="31">
        <v>-149.07677200000001</v>
      </c>
      <c r="P231" s="31">
        <v>72.167486999999994</v>
      </c>
      <c r="Q231" s="31">
        <v>-311.34110299999998</v>
      </c>
      <c r="S231" s="33">
        <f t="shared" si="19"/>
        <v>72.167486999999994</v>
      </c>
      <c r="T231">
        <v>72.167486999999994</v>
      </c>
      <c r="U231">
        <f t="shared" si="20"/>
        <v>3</v>
      </c>
      <c r="V231">
        <f t="shared" si="17"/>
        <v>0.33333333333333331</v>
      </c>
      <c r="X231" s="16">
        <v>5</v>
      </c>
    </row>
    <row r="232" spans="1:24" x14ac:dyDescent="0.25">
      <c r="A232" s="9">
        <v>2</v>
      </c>
      <c r="B232" s="32">
        <f t="shared" si="21"/>
        <v>16.110955000000001</v>
      </c>
      <c r="C232" s="32">
        <f t="shared" si="21"/>
        <v>10.315647999999999</v>
      </c>
      <c r="D232" s="32">
        <f t="shared" si="21"/>
        <v>8.2572399999999995</v>
      </c>
      <c r="E232" s="32">
        <f t="shared" si="21"/>
        <v>7.6559290000000004</v>
      </c>
      <c r="F232" s="32">
        <f t="shared" si="21"/>
        <v>-0.15168100000000001</v>
      </c>
      <c r="G232" s="32">
        <f t="shared" si="21"/>
        <v>-10.536441</v>
      </c>
      <c r="H232" s="32">
        <f t="shared" si="21"/>
        <v>-14.853084000000001</v>
      </c>
      <c r="I232" s="32">
        <f t="shared" si="21"/>
        <v>-16.798566000000001</v>
      </c>
      <c r="J232" s="31">
        <v>-10.536441</v>
      </c>
      <c r="K232" s="31">
        <v>16.110955000000001</v>
      </c>
      <c r="L232" s="31">
        <v>10.315647999999999</v>
      </c>
      <c r="M232" s="31">
        <v>-16.798566000000001</v>
      </c>
      <c r="N232" s="31">
        <v>8.2572399999999995</v>
      </c>
      <c r="O232" s="31">
        <v>-14.853084000000001</v>
      </c>
      <c r="P232" s="31">
        <v>-0.15168100000000001</v>
      </c>
      <c r="Q232" s="31">
        <v>7.6559290000000004</v>
      </c>
      <c r="S232" s="33">
        <f t="shared" si="19"/>
        <v>16.110955000000001</v>
      </c>
      <c r="T232">
        <v>16.110955000000001</v>
      </c>
      <c r="U232">
        <f t="shared" si="20"/>
        <v>1</v>
      </c>
      <c r="V232">
        <f t="shared" si="17"/>
        <v>1</v>
      </c>
      <c r="X232" s="16">
        <v>2</v>
      </c>
    </row>
    <row r="233" spans="1:24" x14ac:dyDescent="0.25">
      <c r="A233" s="9">
        <v>6</v>
      </c>
      <c r="B233" s="32">
        <f t="shared" si="21"/>
        <v>32.191301000000003</v>
      </c>
      <c r="C233" s="32">
        <f t="shared" si="21"/>
        <v>17.547453999999998</v>
      </c>
      <c r="D233" s="32">
        <f t="shared" si="21"/>
        <v>16.976431000000002</v>
      </c>
      <c r="E233" s="32">
        <f t="shared" si="21"/>
        <v>15.826249000000001</v>
      </c>
      <c r="F233" s="32">
        <f t="shared" si="21"/>
        <v>6.0042999999999997</v>
      </c>
      <c r="G233" s="32">
        <f t="shared" ref="B233:I265" si="22">LARGE($J233:$Q233,COLUMN()-1)</f>
        <v>-11.100694000000001</v>
      </c>
      <c r="H233" s="32">
        <f t="shared" si="22"/>
        <v>-31.026893999999999</v>
      </c>
      <c r="I233" s="32">
        <f t="shared" si="22"/>
        <v>-46.418146</v>
      </c>
      <c r="J233" s="31">
        <v>15.826249000000001</v>
      </c>
      <c r="K233" s="31">
        <v>6.0042999999999997</v>
      </c>
      <c r="L233" s="31">
        <v>-46.418146</v>
      </c>
      <c r="M233" s="31">
        <v>-11.100694000000001</v>
      </c>
      <c r="N233" s="31">
        <v>32.191301000000003</v>
      </c>
      <c r="O233" s="31">
        <v>17.547453999999998</v>
      </c>
      <c r="P233" s="31">
        <v>-31.026893999999999</v>
      </c>
      <c r="Q233" s="31">
        <v>16.976431000000002</v>
      </c>
      <c r="S233" s="33">
        <f t="shared" si="19"/>
        <v>17.547453999999998</v>
      </c>
      <c r="T233">
        <v>17.547453999999998</v>
      </c>
      <c r="U233">
        <f t="shared" si="20"/>
        <v>2</v>
      </c>
      <c r="V233">
        <f t="shared" si="17"/>
        <v>0.5</v>
      </c>
      <c r="X233" s="16">
        <v>5</v>
      </c>
    </row>
    <row r="234" spans="1:24" x14ac:dyDescent="0.25">
      <c r="A234" s="9">
        <v>5</v>
      </c>
      <c r="B234" s="32">
        <f t="shared" si="22"/>
        <v>33.454194999999999</v>
      </c>
      <c r="C234" s="32">
        <f t="shared" si="22"/>
        <v>11.816784</v>
      </c>
      <c r="D234" s="32">
        <f t="shared" si="22"/>
        <v>1.738772</v>
      </c>
      <c r="E234" s="32">
        <f t="shared" si="22"/>
        <v>-5.7640999999999998E-2</v>
      </c>
      <c r="F234" s="32">
        <f t="shared" si="22"/>
        <v>-5.5378879999999997</v>
      </c>
      <c r="G234" s="32">
        <f t="shared" si="22"/>
        <v>-8.8809590000000007</v>
      </c>
      <c r="H234" s="32">
        <f t="shared" si="22"/>
        <v>-11.571368</v>
      </c>
      <c r="I234" s="32">
        <f t="shared" si="22"/>
        <v>-20.961894000000001</v>
      </c>
      <c r="J234" s="31">
        <v>-8.8809590000000007</v>
      </c>
      <c r="K234" s="31">
        <v>-5.7640999999999998E-2</v>
      </c>
      <c r="L234" s="31">
        <v>-20.961894000000001</v>
      </c>
      <c r="M234" s="31">
        <v>1.738772</v>
      </c>
      <c r="N234" s="31">
        <v>33.454194999999999</v>
      </c>
      <c r="O234" s="31">
        <v>-11.571368</v>
      </c>
      <c r="P234" s="31">
        <v>11.816784</v>
      </c>
      <c r="Q234" s="31">
        <v>-5.5378879999999997</v>
      </c>
      <c r="S234" s="33">
        <f t="shared" si="19"/>
        <v>33.454194999999999</v>
      </c>
      <c r="T234">
        <v>33.454194999999999</v>
      </c>
      <c r="U234">
        <f t="shared" si="20"/>
        <v>1</v>
      </c>
      <c r="V234">
        <f t="shared" si="17"/>
        <v>1</v>
      </c>
      <c r="X234" s="16">
        <v>5</v>
      </c>
    </row>
    <row r="235" spans="1:24" x14ac:dyDescent="0.25">
      <c r="A235" s="9">
        <v>8</v>
      </c>
      <c r="B235" s="32">
        <f t="shared" si="22"/>
        <v>28.016479</v>
      </c>
      <c r="C235" s="32">
        <f t="shared" si="22"/>
        <v>10.077152999999999</v>
      </c>
      <c r="D235" s="32">
        <f t="shared" si="22"/>
        <v>9.9963940000000004</v>
      </c>
      <c r="E235" s="32">
        <f t="shared" si="22"/>
        <v>9.218947</v>
      </c>
      <c r="F235" s="32">
        <f t="shared" si="22"/>
        <v>-6.6274179999999996</v>
      </c>
      <c r="G235" s="32">
        <f t="shared" si="22"/>
        <v>-10.872890999999999</v>
      </c>
      <c r="H235" s="32">
        <f t="shared" si="22"/>
        <v>-17.610147999999999</v>
      </c>
      <c r="I235" s="32">
        <f t="shared" si="22"/>
        <v>-22.198516000000001</v>
      </c>
      <c r="J235" s="31">
        <v>-17.610147999999999</v>
      </c>
      <c r="K235" s="31">
        <v>9.9963940000000004</v>
      </c>
      <c r="L235" s="31">
        <v>-6.6274179999999996</v>
      </c>
      <c r="M235" s="31">
        <v>10.077152999999999</v>
      </c>
      <c r="N235" s="31">
        <v>-10.872890999999999</v>
      </c>
      <c r="O235" s="31">
        <v>-22.198516000000001</v>
      </c>
      <c r="P235" s="31">
        <v>28.016479</v>
      </c>
      <c r="Q235" s="31">
        <v>9.218947</v>
      </c>
      <c r="S235" s="33">
        <f t="shared" si="19"/>
        <v>9.218947</v>
      </c>
      <c r="T235">
        <v>9.218947</v>
      </c>
      <c r="U235">
        <f t="shared" si="20"/>
        <v>4</v>
      </c>
      <c r="V235">
        <f t="shared" si="17"/>
        <v>0.25</v>
      </c>
      <c r="X235" s="16">
        <v>7</v>
      </c>
    </row>
    <row r="236" spans="1:24" x14ac:dyDescent="0.25">
      <c r="A236" s="9">
        <v>8</v>
      </c>
      <c r="B236" s="32">
        <f t="shared" si="22"/>
        <v>26.718178999999999</v>
      </c>
      <c r="C236" s="32">
        <f t="shared" si="22"/>
        <v>19.294654000000001</v>
      </c>
      <c r="D236" s="32">
        <f t="shared" si="22"/>
        <v>4.5744949999999998</v>
      </c>
      <c r="E236" s="32">
        <f t="shared" si="22"/>
        <v>0.298263</v>
      </c>
      <c r="F236" s="32">
        <f t="shared" si="22"/>
        <v>-7.6342340000000002</v>
      </c>
      <c r="G236" s="32">
        <f t="shared" si="22"/>
        <v>-11.17407</v>
      </c>
      <c r="H236" s="32">
        <f t="shared" si="22"/>
        <v>-14.745056</v>
      </c>
      <c r="I236" s="32">
        <f t="shared" si="22"/>
        <v>-17.332229999999999</v>
      </c>
      <c r="J236" s="31">
        <v>-7.6342340000000002</v>
      </c>
      <c r="K236" s="31">
        <v>26.718178999999999</v>
      </c>
      <c r="L236" s="31">
        <v>-17.332229999999999</v>
      </c>
      <c r="M236" s="31">
        <v>-14.745056</v>
      </c>
      <c r="N236" s="31">
        <v>19.294654000000001</v>
      </c>
      <c r="O236" s="31">
        <v>0.298263</v>
      </c>
      <c r="P236" s="31">
        <v>4.5744949999999998</v>
      </c>
      <c r="Q236" s="31">
        <v>-11.17407</v>
      </c>
      <c r="S236" s="33">
        <f t="shared" si="19"/>
        <v>-11.17407</v>
      </c>
      <c r="T236">
        <v>-11.17407</v>
      </c>
      <c r="U236">
        <f t="shared" si="20"/>
        <v>6</v>
      </c>
      <c r="V236">
        <f t="shared" si="17"/>
        <v>0.16666666666666666</v>
      </c>
      <c r="X236" s="16">
        <v>2</v>
      </c>
    </row>
    <row r="237" spans="1:24" x14ac:dyDescent="0.25">
      <c r="A237" s="9">
        <v>5</v>
      </c>
      <c r="B237" s="32">
        <f t="shared" si="22"/>
        <v>103.684043</v>
      </c>
      <c r="C237" s="32">
        <f t="shared" si="22"/>
        <v>32.206485000000001</v>
      </c>
      <c r="D237" s="32">
        <f t="shared" si="22"/>
        <v>13.26657</v>
      </c>
      <c r="E237" s="32">
        <f t="shared" si="22"/>
        <v>7.4478960000000001</v>
      </c>
      <c r="F237" s="32">
        <f t="shared" si="22"/>
        <v>-31.482952000000001</v>
      </c>
      <c r="G237" s="32">
        <f t="shared" si="22"/>
        <v>-38.886631000000001</v>
      </c>
      <c r="H237" s="32">
        <f t="shared" si="22"/>
        <v>-42.147460000000002</v>
      </c>
      <c r="I237" s="32">
        <f t="shared" si="22"/>
        <v>-44.087944999999998</v>
      </c>
      <c r="J237" s="31">
        <v>13.26657</v>
      </c>
      <c r="K237" s="31">
        <v>103.684043</v>
      </c>
      <c r="L237" s="31">
        <v>-42.147460000000002</v>
      </c>
      <c r="M237" s="31">
        <v>-44.087944999999998</v>
      </c>
      <c r="N237" s="31">
        <v>32.206485000000001</v>
      </c>
      <c r="O237" s="31">
        <v>7.4478960000000001</v>
      </c>
      <c r="P237" s="31">
        <v>-38.886631000000001</v>
      </c>
      <c r="Q237" s="31">
        <v>-31.482952000000001</v>
      </c>
      <c r="S237" s="33">
        <f t="shared" si="19"/>
        <v>32.206485000000001</v>
      </c>
      <c r="T237">
        <v>32.206485000000001</v>
      </c>
      <c r="U237">
        <f t="shared" si="20"/>
        <v>2</v>
      </c>
      <c r="V237">
        <f t="shared" si="17"/>
        <v>0.5</v>
      </c>
      <c r="X237" s="16">
        <v>2</v>
      </c>
    </row>
    <row r="238" spans="1:24" x14ac:dyDescent="0.25">
      <c r="A238" s="9">
        <v>7</v>
      </c>
      <c r="B238" s="32">
        <f t="shared" si="22"/>
        <v>38.000624999999999</v>
      </c>
      <c r="C238" s="32">
        <f t="shared" si="22"/>
        <v>30.519787999999998</v>
      </c>
      <c r="D238" s="32">
        <f t="shared" si="22"/>
        <v>21.612024999999999</v>
      </c>
      <c r="E238" s="32">
        <f t="shared" si="22"/>
        <v>20.563621999999999</v>
      </c>
      <c r="F238" s="32">
        <f t="shared" si="22"/>
        <v>-21.615713</v>
      </c>
      <c r="G238" s="32">
        <f t="shared" si="22"/>
        <v>-23.334575999999998</v>
      </c>
      <c r="H238" s="32">
        <f t="shared" si="22"/>
        <v>-26.021936</v>
      </c>
      <c r="I238" s="32">
        <f t="shared" si="22"/>
        <v>-39.723833999999997</v>
      </c>
      <c r="J238" s="31">
        <v>-26.021936</v>
      </c>
      <c r="K238" s="31">
        <v>20.563621999999999</v>
      </c>
      <c r="L238" s="31">
        <v>-21.615713</v>
      </c>
      <c r="M238" s="31">
        <v>-23.334575999999998</v>
      </c>
      <c r="N238" s="31">
        <v>38.000624999999999</v>
      </c>
      <c r="O238" s="31">
        <v>21.612024999999999</v>
      </c>
      <c r="P238" s="31">
        <v>30.519787999999998</v>
      </c>
      <c r="Q238" s="31">
        <v>-39.723833999999997</v>
      </c>
      <c r="S238" s="33">
        <f t="shared" si="19"/>
        <v>30.519787999999998</v>
      </c>
      <c r="T238">
        <v>30.519787999999998</v>
      </c>
      <c r="U238">
        <f t="shared" si="20"/>
        <v>2</v>
      </c>
      <c r="V238">
        <f t="shared" si="17"/>
        <v>0.5</v>
      </c>
      <c r="X238" s="16">
        <v>5</v>
      </c>
    </row>
    <row r="239" spans="1:24" x14ac:dyDescent="0.25">
      <c r="A239" s="9">
        <v>2</v>
      </c>
      <c r="B239" s="32">
        <f t="shared" si="22"/>
        <v>23.321936999999998</v>
      </c>
      <c r="C239" s="32">
        <f t="shared" si="22"/>
        <v>4.3655010000000001</v>
      </c>
      <c r="D239" s="32">
        <f t="shared" si="22"/>
        <v>2.3733409999999999</v>
      </c>
      <c r="E239" s="32">
        <f t="shared" si="22"/>
        <v>-0.79264900000000005</v>
      </c>
      <c r="F239" s="32">
        <f t="shared" si="22"/>
        <v>-1.603539</v>
      </c>
      <c r="G239" s="32">
        <f t="shared" si="22"/>
        <v>-4.1557009999999996</v>
      </c>
      <c r="H239" s="32">
        <f t="shared" si="22"/>
        <v>-8.0143719999999998</v>
      </c>
      <c r="I239" s="32">
        <f t="shared" si="22"/>
        <v>-15.494517</v>
      </c>
      <c r="J239" s="31">
        <v>-1.603539</v>
      </c>
      <c r="K239" s="31">
        <v>-8.0143719999999998</v>
      </c>
      <c r="L239" s="31">
        <v>-15.494517</v>
      </c>
      <c r="M239" s="31">
        <v>4.3655010000000001</v>
      </c>
      <c r="N239" s="31">
        <v>23.321936999999998</v>
      </c>
      <c r="O239" s="31">
        <v>-4.1557009999999996</v>
      </c>
      <c r="P239" s="31">
        <v>2.3733409999999999</v>
      </c>
      <c r="Q239" s="31">
        <v>-0.79264900000000005</v>
      </c>
      <c r="S239" s="33">
        <f t="shared" si="19"/>
        <v>-8.0143719999999998</v>
      </c>
      <c r="T239">
        <v>-8.0143719999999998</v>
      </c>
      <c r="U239">
        <f t="shared" si="20"/>
        <v>7</v>
      </c>
      <c r="V239">
        <f t="shared" si="17"/>
        <v>0.14285714285714285</v>
      </c>
      <c r="X239" s="16">
        <v>5</v>
      </c>
    </row>
    <row r="240" spans="1:24" x14ac:dyDescent="0.25">
      <c r="A240" s="9">
        <v>2</v>
      </c>
      <c r="B240" s="32">
        <f t="shared" si="22"/>
        <v>13.561718000000001</v>
      </c>
      <c r="C240" s="32">
        <f t="shared" si="22"/>
        <v>3.7812299999999999</v>
      </c>
      <c r="D240" s="32">
        <f t="shared" si="22"/>
        <v>-9.7700999999999996E-2</v>
      </c>
      <c r="E240" s="32">
        <f t="shared" si="22"/>
        <v>-0.29172900000000002</v>
      </c>
      <c r="F240" s="32">
        <f t="shared" si="22"/>
        <v>-0.42125499999999999</v>
      </c>
      <c r="G240" s="32">
        <f t="shared" si="22"/>
        <v>-3.437602</v>
      </c>
      <c r="H240" s="32">
        <f t="shared" si="22"/>
        <v>-4.7865159999999998</v>
      </c>
      <c r="I240" s="32">
        <f t="shared" si="22"/>
        <v>-8.3081449999999997</v>
      </c>
      <c r="J240" s="31">
        <v>3.7812299999999999</v>
      </c>
      <c r="K240" s="31">
        <v>13.561718000000001</v>
      </c>
      <c r="L240" s="31">
        <v>-9.7700999999999996E-2</v>
      </c>
      <c r="M240" s="31">
        <v>-8.3081449999999997</v>
      </c>
      <c r="N240" s="31">
        <v>-0.42125499999999999</v>
      </c>
      <c r="O240" s="31">
        <v>-4.7865159999999998</v>
      </c>
      <c r="P240" s="31">
        <v>-0.29172900000000002</v>
      </c>
      <c r="Q240" s="31">
        <v>-3.437602</v>
      </c>
      <c r="S240" s="33">
        <f t="shared" si="19"/>
        <v>13.561718000000001</v>
      </c>
      <c r="T240">
        <v>13.561718000000001</v>
      </c>
      <c r="U240">
        <f t="shared" si="20"/>
        <v>1</v>
      </c>
      <c r="V240">
        <f t="shared" si="17"/>
        <v>1</v>
      </c>
      <c r="X240" s="16">
        <v>2</v>
      </c>
    </row>
    <row r="241" spans="1:24" x14ac:dyDescent="0.25">
      <c r="A241" s="9">
        <v>1</v>
      </c>
      <c r="B241" s="32">
        <f t="shared" si="22"/>
        <v>13.126262000000001</v>
      </c>
      <c r="C241" s="32">
        <f t="shared" si="22"/>
        <v>11.933076</v>
      </c>
      <c r="D241" s="32">
        <f t="shared" si="22"/>
        <v>4.8451740000000001</v>
      </c>
      <c r="E241" s="32">
        <f t="shared" si="22"/>
        <v>0.32760800000000001</v>
      </c>
      <c r="F241" s="32">
        <f t="shared" si="22"/>
        <v>-1.91208</v>
      </c>
      <c r="G241" s="32">
        <f t="shared" si="22"/>
        <v>-2.989951</v>
      </c>
      <c r="H241" s="32">
        <f t="shared" si="22"/>
        <v>-10.871229</v>
      </c>
      <c r="I241" s="32">
        <f t="shared" si="22"/>
        <v>-14.458857999999999</v>
      </c>
      <c r="J241" s="31">
        <v>-2.989951</v>
      </c>
      <c r="K241" s="31">
        <v>13.126262000000001</v>
      </c>
      <c r="L241" s="31">
        <v>-14.458857999999999</v>
      </c>
      <c r="M241" s="31">
        <v>-10.871229</v>
      </c>
      <c r="N241" s="31">
        <v>0.32760800000000001</v>
      </c>
      <c r="O241" s="31">
        <v>4.8451740000000001</v>
      </c>
      <c r="P241" s="31">
        <v>11.933076</v>
      </c>
      <c r="Q241" s="31">
        <v>-1.91208</v>
      </c>
      <c r="S241" s="33">
        <f t="shared" si="19"/>
        <v>-2.989951</v>
      </c>
      <c r="T241">
        <v>-2.989951</v>
      </c>
      <c r="U241">
        <f t="shared" si="20"/>
        <v>6</v>
      </c>
      <c r="V241">
        <f t="shared" si="17"/>
        <v>0.16666666666666666</v>
      </c>
      <c r="X241" s="16">
        <v>2</v>
      </c>
    </row>
    <row r="242" spans="1:24" x14ac:dyDescent="0.25">
      <c r="A242" s="9">
        <v>2</v>
      </c>
      <c r="B242" s="32">
        <f t="shared" si="22"/>
        <v>18.654254999999999</v>
      </c>
      <c r="C242" s="32">
        <f t="shared" si="22"/>
        <v>10.314634</v>
      </c>
      <c r="D242" s="32">
        <f t="shared" si="22"/>
        <v>10.145289999999999</v>
      </c>
      <c r="E242" s="32">
        <f t="shared" si="22"/>
        <v>-1.86768</v>
      </c>
      <c r="F242" s="32">
        <f t="shared" si="22"/>
        <v>-7.8012600000000001</v>
      </c>
      <c r="G242" s="32">
        <f t="shared" si="22"/>
        <v>-8.5160119999999999</v>
      </c>
      <c r="H242" s="32">
        <f t="shared" si="22"/>
        <v>-10.123825999999999</v>
      </c>
      <c r="I242" s="32">
        <f t="shared" si="22"/>
        <v>-10.805400000000001</v>
      </c>
      <c r="J242" s="31">
        <v>-10.123825999999999</v>
      </c>
      <c r="K242" s="31">
        <v>18.654254999999999</v>
      </c>
      <c r="L242" s="31">
        <v>-10.805400000000001</v>
      </c>
      <c r="M242" s="31">
        <v>-7.8012600000000001</v>
      </c>
      <c r="N242" s="31">
        <v>-8.5160119999999999</v>
      </c>
      <c r="O242" s="31">
        <v>10.314634</v>
      </c>
      <c r="P242" s="31">
        <v>10.145289999999999</v>
      </c>
      <c r="Q242" s="31">
        <v>-1.86768</v>
      </c>
      <c r="S242" s="33">
        <f t="shared" si="19"/>
        <v>18.654254999999999</v>
      </c>
      <c r="T242">
        <v>18.654254999999999</v>
      </c>
      <c r="U242">
        <f t="shared" si="20"/>
        <v>1</v>
      </c>
      <c r="V242">
        <f t="shared" si="17"/>
        <v>1</v>
      </c>
      <c r="X242" s="16">
        <v>2</v>
      </c>
    </row>
    <row r="243" spans="1:24" x14ac:dyDescent="0.25">
      <c r="A243" s="9">
        <v>6</v>
      </c>
      <c r="B243" s="32">
        <f t="shared" si="22"/>
        <v>28.294784</v>
      </c>
      <c r="C243" s="32">
        <f t="shared" si="22"/>
        <v>20.931562</v>
      </c>
      <c r="D243" s="32">
        <f t="shared" si="22"/>
        <v>16.512297</v>
      </c>
      <c r="E243" s="32">
        <f t="shared" si="22"/>
        <v>10.943201999999999</v>
      </c>
      <c r="F243" s="32">
        <f t="shared" si="22"/>
        <v>-7.4385760000000003</v>
      </c>
      <c r="G243" s="32">
        <f t="shared" si="22"/>
        <v>-21.373080000000002</v>
      </c>
      <c r="H243" s="32">
        <f t="shared" si="22"/>
        <v>-22.303868000000001</v>
      </c>
      <c r="I243" s="32">
        <f t="shared" si="22"/>
        <v>-25.566316</v>
      </c>
      <c r="J243" s="31">
        <v>-7.4385760000000003</v>
      </c>
      <c r="K243" s="31">
        <v>28.294784</v>
      </c>
      <c r="L243" s="31">
        <v>-21.373080000000002</v>
      </c>
      <c r="M243" s="31">
        <v>-22.303868000000001</v>
      </c>
      <c r="N243" s="31">
        <v>20.931562</v>
      </c>
      <c r="O243" s="31">
        <v>10.943201999999999</v>
      </c>
      <c r="P243" s="31">
        <v>16.512297</v>
      </c>
      <c r="Q243" s="31">
        <v>-25.566316</v>
      </c>
      <c r="S243" s="33">
        <f t="shared" si="19"/>
        <v>10.943201999999999</v>
      </c>
      <c r="T243">
        <v>10.943201999999999</v>
      </c>
      <c r="U243">
        <f t="shared" si="20"/>
        <v>4</v>
      </c>
      <c r="V243">
        <f t="shared" si="17"/>
        <v>0.25</v>
      </c>
      <c r="X243" s="16">
        <v>2</v>
      </c>
    </row>
    <row r="244" spans="1:24" x14ac:dyDescent="0.25">
      <c r="A244" s="9">
        <v>8</v>
      </c>
      <c r="B244" s="32">
        <f t="shared" si="22"/>
        <v>30.333608999999999</v>
      </c>
      <c r="C244" s="32">
        <f t="shared" si="22"/>
        <v>15.724544</v>
      </c>
      <c r="D244" s="32">
        <f t="shared" si="22"/>
        <v>6.8119670000000001</v>
      </c>
      <c r="E244" s="32">
        <f t="shared" si="22"/>
        <v>2.523889</v>
      </c>
      <c r="F244" s="32">
        <f t="shared" si="22"/>
        <v>-7.4219629999999999</v>
      </c>
      <c r="G244" s="32">
        <f t="shared" si="22"/>
        <v>-12.323570999999999</v>
      </c>
      <c r="H244" s="32">
        <f t="shared" si="22"/>
        <v>-13.606271</v>
      </c>
      <c r="I244" s="32">
        <f t="shared" si="22"/>
        <v>-22.042202</v>
      </c>
      <c r="J244" s="31">
        <v>2.523889</v>
      </c>
      <c r="K244" s="31">
        <v>15.724544</v>
      </c>
      <c r="L244" s="31">
        <v>-12.323570999999999</v>
      </c>
      <c r="M244" s="31">
        <v>-7.4219629999999999</v>
      </c>
      <c r="N244" s="31">
        <v>-22.042202</v>
      </c>
      <c r="O244" s="31">
        <v>-13.606271</v>
      </c>
      <c r="P244" s="31">
        <v>6.8119670000000001</v>
      </c>
      <c r="Q244" s="31">
        <v>30.333608999999999</v>
      </c>
      <c r="S244" s="33">
        <f t="shared" si="19"/>
        <v>30.333608999999999</v>
      </c>
      <c r="T244">
        <v>30.333608999999999</v>
      </c>
      <c r="U244">
        <f t="shared" si="20"/>
        <v>1</v>
      </c>
      <c r="V244">
        <f t="shared" si="17"/>
        <v>1</v>
      </c>
      <c r="X244" s="16">
        <v>8</v>
      </c>
    </row>
    <row r="245" spans="1:24" x14ac:dyDescent="0.25">
      <c r="A245" s="9">
        <v>6</v>
      </c>
      <c r="B245" s="32">
        <f t="shared" si="22"/>
        <v>37.547108999999999</v>
      </c>
      <c r="C245" s="32">
        <f t="shared" si="22"/>
        <v>25.607171000000001</v>
      </c>
      <c r="D245" s="32">
        <f t="shared" si="22"/>
        <v>9.0318959999999997</v>
      </c>
      <c r="E245" s="32">
        <f t="shared" si="22"/>
        <v>-4.252427</v>
      </c>
      <c r="F245" s="32">
        <f t="shared" si="22"/>
        <v>-14.113254</v>
      </c>
      <c r="G245" s="32">
        <f t="shared" si="22"/>
        <v>-14.933997</v>
      </c>
      <c r="H245" s="32">
        <f t="shared" si="22"/>
        <v>-16.208735999999998</v>
      </c>
      <c r="I245" s="32">
        <f t="shared" si="22"/>
        <v>-22.677761</v>
      </c>
      <c r="J245" s="31">
        <v>-4.252427</v>
      </c>
      <c r="K245" s="31">
        <v>25.607171000000001</v>
      </c>
      <c r="L245" s="31">
        <v>-14.113254</v>
      </c>
      <c r="M245" s="31">
        <v>-22.677761</v>
      </c>
      <c r="N245" s="31">
        <v>37.547108999999999</v>
      </c>
      <c r="O245" s="31">
        <v>9.0318959999999997</v>
      </c>
      <c r="P245" s="31">
        <v>-16.208735999999998</v>
      </c>
      <c r="Q245" s="31">
        <v>-14.933997</v>
      </c>
      <c r="S245" s="33">
        <f t="shared" si="19"/>
        <v>9.0318959999999997</v>
      </c>
      <c r="T245">
        <v>9.0318959999999997</v>
      </c>
      <c r="U245">
        <f t="shared" si="20"/>
        <v>3</v>
      </c>
      <c r="V245">
        <f t="shared" si="17"/>
        <v>0.33333333333333331</v>
      </c>
      <c r="X245" s="16">
        <v>5</v>
      </c>
    </row>
    <row r="246" spans="1:24" x14ac:dyDescent="0.25">
      <c r="A246" s="9">
        <v>7</v>
      </c>
      <c r="B246" s="32">
        <f t="shared" si="22"/>
        <v>29.069780999999999</v>
      </c>
      <c r="C246" s="32">
        <f t="shared" si="22"/>
        <v>9.5414659999999998</v>
      </c>
      <c r="D246" s="32">
        <f t="shared" si="22"/>
        <v>5.5926650000000002</v>
      </c>
      <c r="E246" s="32">
        <f t="shared" si="22"/>
        <v>2.913748</v>
      </c>
      <c r="F246" s="32">
        <f t="shared" si="22"/>
        <v>-0.97845199999999999</v>
      </c>
      <c r="G246" s="32">
        <f t="shared" si="22"/>
        <v>-13.927020000000001</v>
      </c>
      <c r="H246" s="32">
        <f t="shared" si="22"/>
        <v>-15.746867</v>
      </c>
      <c r="I246" s="32">
        <f t="shared" si="22"/>
        <v>-16.465323999999999</v>
      </c>
      <c r="J246" s="31">
        <v>-13.927020000000001</v>
      </c>
      <c r="K246" s="31">
        <v>9.5414659999999998</v>
      </c>
      <c r="L246" s="31">
        <v>-0.97845199999999999</v>
      </c>
      <c r="M246" s="31">
        <v>-16.465323999999999</v>
      </c>
      <c r="N246" s="31">
        <v>5.5926650000000002</v>
      </c>
      <c r="O246" s="31">
        <v>-15.746867</v>
      </c>
      <c r="P246" s="31">
        <v>2.913748</v>
      </c>
      <c r="Q246" s="31">
        <v>29.069780999999999</v>
      </c>
      <c r="S246" s="33">
        <f t="shared" si="19"/>
        <v>2.913748</v>
      </c>
      <c r="T246">
        <v>2.913748</v>
      </c>
      <c r="U246">
        <f t="shared" si="20"/>
        <v>4</v>
      </c>
      <c r="V246">
        <f t="shared" si="17"/>
        <v>0.25</v>
      </c>
      <c r="X246" s="16">
        <v>8</v>
      </c>
    </row>
    <row r="247" spans="1:24" x14ac:dyDescent="0.25">
      <c r="A247" s="9">
        <v>5</v>
      </c>
      <c r="B247" s="32">
        <f t="shared" si="22"/>
        <v>31.25461</v>
      </c>
      <c r="C247" s="32">
        <f t="shared" si="22"/>
        <v>16.539677999999999</v>
      </c>
      <c r="D247" s="32">
        <f t="shared" si="22"/>
        <v>10.729239</v>
      </c>
      <c r="E247" s="32">
        <f t="shared" si="22"/>
        <v>-3.051844</v>
      </c>
      <c r="F247" s="32">
        <f t="shared" si="22"/>
        <v>-5.1833369999999999</v>
      </c>
      <c r="G247" s="32">
        <f t="shared" si="22"/>
        <v>-5.2527109999999997</v>
      </c>
      <c r="H247" s="32">
        <f t="shared" si="22"/>
        <v>-9.7264130000000009</v>
      </c>
      <c r="I247" s="32">
        <f t="shared" si="22"/>
        <v>-35.309220000000003</v>
      </c>
      <c r="J247" s="31">
        <v>-3.051844</v>
      </c>
      <c r="K247" s="31">
        <v>16.539677999999999</v>
      </c>
      <c r="L247" s="31">
        <v>-35.309220000000003</v>
      </c>
      <c r="M247" s="31">
        <v>-9.7264130000000009</v>
      </c>
      <c r="N247" s="31">
        <v>31.25461</v>
      </c>
      <c r="O247" s="31">
        <v>-5.2527109999999997</v>
      </c>
      <c r="P247" s="31">
        <v>-5.1833369999999999</v>
      </c>
      <c r="Q247" s="31">
        <v>10.729239</v>
      </c>
      <c r="S247" s="33">
        <f t="shared" si="19"/>
        <v>31.25461</v>
      </c>
      <c r="T247">
        <v>31.25461</v>
      </c>
      <c r="U247">
        <f t="shared" si="20"/>
        <v>1</v>
      </c>
      <c r="V247">
        <f t="shared" si="17"/>
        <v>1</v>
      </c>
      <c r="X247" s="16">
        <v>5</v>
      </c>
    </row>
    <row r="248" spans="1:24" x14ac:dyDescent="0.25">
      <c r="A248" s="9">
        <v>5</v>
      </c>
      <c r="B248" s="32">
        <f t="shared" si="22"/>
        <v>18.672689999999999</v>
      </c>
      <c r="C248" s="32">
        <f t="shared" si="22"/>
        <v>15.976901</v>
      </c>
      <c r="D248" s="32">
        <f t="shared" si="22"/>
        <v>5.7888190000000002</v>
      </c>
      <c r="E248" s="32">
        <f t="shared" si="22"/>
        <v>1.322497</v>
      </c>
      <c r="F248" s="32">
        <f t="shared" si="22"/>
        <v>-6.3853460000000002</v>
      </c>
      <c r="G248" s="32">
        <f t="shared" si="22"/>
        <v>-9.3908120000000004</v>
      </c>
      <c r="H248" s="32">
        <f t="shared" si="22"/>
        <v>-12.684112000000001</v>
      </c>
      <c r="I248" s="32">
        <f t="shared" si="22"/>
        <v>-13.300641000000001</v>
      </c>
      <c r="J248" s="31">
        <v>-13.300641000000001</v>
      </c>
      <c r="K248" s="31">
        <v>18.672689999999999</v>
      </c>
      <c r="L248" s="31">
        <v>5.7888190000000002</v>
      </c>
      <c r="M248" s="31">
        <v>-12.684112000000001</v>
      </c>
      <c r="N248" s="31">
        <v>15.976901</v>
      </c>
      <c r="O248" s="31">
        <v>-6.3853460000000002</v>
      </c>
      <c r="P248" s="31">
        <v>-9.3908120000000004</v>
      </c>
      <c r="Q248" s="31">
        <v>1.322497</v>
      </c>
      <c r="S248" s="33">
        <f t="shared" si="19"/>
        <v>15.976901</v>
      </c>
      <c r="T248">
        <v>15.976901</v>
      </c>
      <c r="U248">
        <f t="shared" si="20"/>
        <v>2</v>
      </c>
      <c r="V248">
        <f t="shared" si="17"/>
        <v>0.5</v>
      </c>
      <c r="X248" s="16">
        <v>2</v>
      </c>
    </row>
    <row r="249" spans="1:24" x14ac:dyDescent="0.25">
      <c r="A249" s="9">
        <v>7</v>
      </c>
      <c r="B249" s="32">
        <f t="shared" si="22"/>
        <v>10.32527</v>
      </c>
      <c r="C249" s="32">
        <f t="shared" si="22"/>
        <v>8.4411500000000004</v>
      </c>
      <c r="D249" s="32">
        <f t="shared" si="22"/>
        <v>6.7482920000000002</v>
      </c>
      <c r="E249" s="32">
        <f t="shared" si="22"/>
        <v>6.6199680000000001</v>
      </c>
      <c r="F249" s="32">
        <f t="shared" si="22"/>
        <v>5.6945059999999996</v>
      </c>
      <c r="G249" s="32">
        <f t="shared" si="22"/>
        <v>4.0748150000000001</v>
      </c>
      <c r="H249" s="32">
        <f t="shared" si="22"/>
        <v>-19.416322999999998</v>
      </c>
      <c r="I249" s="32">
        <f t="shared" si="22"/>
        <v>-22.487676</v>
      </c>
      <c r="J249" s="31">
        <v>4.0748150000000001</v>
      </c>
      <c r="K249" s="31">
        <v>-19.416322999999998</v>
      </c>
      <c r="L249" s="31">
        <v>-22.487676</v>
      </c>
      <c r="M249" s="31">
        <v>5.6945059999999996</v>
      </c>
      <c r="N249" s="31">
        <v>6.6199680000000001</v>
      </c>
      <c r="O249" s="31">
        <v>8.4411500000000004</v>
      </c>
      <c r="P249" s="31">
        <v>10.32527</v>
      </c>
      <c r="Q249" s="31">
        <v>6.7482920000000002</v>
      </c>
      <c r="S249" s="33">
        <f t="shared" si="19"/>
        <v>10.32527</v>
      </c>
      <c r="T249">
        <v>10.32527</v>
      </c>
      <c r="U249">
        <f t="shared" si="20"/>
        <v>1</v>
      </c>
      <c r="V249">
        <f t="shared" si="17"/>
        <v>1</v>
      </c>
      <c r="X249" s="16">
        <v>7</v>
      </c>
    </row>
    <row r="250" spans="1:24" x14ac:dyDescent="0.25">
      <c r="A250" s="9">
        <v>6</v>
      </c>
      <c r="B250" s="32">
        <f t="shared" si="22"/>
        <v>55.053243999999999</v>
      </c>
      <c r="C250" s="32">
        <f t="shared" si="22"/>
        <v>-2.5626159999999998</v>
      </c>
      <c r="D250" s="32">
        <f t="shared" si="22"/>
        <v>-4.059615</v>
      </c>
      <c r="E250" s="32">
        <f t="shared" si="22"/>
        <v>-6.781701</v>
      </c>
      <c r="F250" s="32">
        <f t="shared" si="22"/>
        <v>-6.793469</v>
      </c>
      <c r="G250" s="32">
        <f t="shared" si="22"/>
        <v>-9.4754760000000005</v>
      </c>
      <c r="H250" s="32">
        <f t="shared" si="22"/>
        <v>-12.516819999999999</v>
      </c>
      <c r="I250" s="32">
        <f t="shared" si="22"/>
        <v>-12.863545</v>
      </c>
      <c r="J250" s="31">
        <v>-4.059615</v>
      </c>
      <c r="K250" s="31">
        <v>-12.863545</v>
      </c>
      <c r="L250" s="31">
        <v>-6.781701</v>
      </c>
      <c r="M250" s="31">
        <v>-12.516819999999999</v>
      </c>
      <c r="N250" s="31">
        <v>-2.5626159999999998</v>
      </c>
      <c r="O250" s="31">
        <v>-6.793469</v>
      </c>
      <c r="P250" s="31">
        <v>55.053243999999999</v>
      </c>
      <c r="Q250" s="31">
        <v>-9.4754760000000005</v>
      </c>
      <c r="S250" s="33">
        <f t="shared" si="19"/>
        <v>-6.793469</v>
      </c>
      <c r="T250">
        <v>-6.793469</v>
      </c>
      <c r="U250">
        <f t="shared" si="20"/>
        <v>5</v>
      </c>
      <c r="V250">
        <f t="shared" si="17"/>
        <v>0.2</v>
      </c>
      <c r="X250" s="16">
        <v>7</v>
      </c>
    </row>
    <row r="251" spans="1:24" x14ac:dyDescent="0.25">
      <c r="A251" s="9">
        <v>6</v>
      </c>
      <c r="B251" s="32">
        <f t="shared" si="22"/>
        <v>38.034016999999999</v>
      </c>
      <c r="C251" s="32">
        <f t="shared" si="22"/>
        <v>15.438147000000001</v>
      </c>
      <c r="D251" s="32">
        <f t="shared" si="22"/>
        <v>0.41668899999999998</v>
      </c>
      <c r="E251" s="32">
        <f t="shared" si="22"/>
        <v>-0.19997100000000001</v>
      </c>
      <c r="F251" s="32">
        <f t="shared" si="22"/>
        <v>-5.6915230000000001</v>
      </c>
      <c r="G251" s="32">
        <f t="shared" si="22"/>
        <v>-9.7437319999999996</v>
      </c>
      <c r="H251" s="32">
        <f t="shared" si="22"/>
        <v>-16.064723000000001</v>
      </c>
      <c r="I251" s="32">
        <f t="shared" si="22"/>
        <v>-22.188903</v>
      </c>
      <c r="J251" s="31">
        <v>15.438147000000001</v>
      </c>
      <c r="K251" s="31">
        <v>-0.19997100000000001</v>
      </c>
      <c r="L251" s="31">
        <v>-16.064723000000001</v>
      </c>
      <c r="M251" s="31">
        <v>-5.6915230000000001</v>
      </c>
      <c r="N251" s="31">
        <v>0.41668899999999998</v>
      </c>
      <c r="O251" s="31">
        <v>-9.7437319999999996</v>
      </c>
      <c r="P251" s="31">
        <v>38.034016999999999</v>
      </c>
      <c r="Q251" s="31">
        <v>-22.188903</v>
      </c>
      <c r="S251" s="33">
        <f t="shared" si="19"/>
        <v>-9.7437319999999996</v>
      </c>
      <c r="T251">
        <v>-9.7437319999999996</v>
      </c>
      <c r="U251">
        <f t="shared" si="20"/>
        <v>6</v>
      </c>
      <c r="V251">
        <f t="shared" si="17"/>
        <v>0.16666666666666666</v>
      </c>
      <c r="X251" s="16">
        <v>7</v>
      </c>
    </row>
    <row r="252" spans="1:24" x14ac:dyDescent="0.25">
      <c r="A252" s="9">
        <v>5</v>
      </c>
      <c r="B252" s="32">
        <f t="shared" si="22"/>
        <v>16.039075</v>
      </c>
      <c r="C252" s="32">
        <f t="shared" si="22"/>
        <v>12.847026</v>
      </c>
      <c r="D252" s="32">
        <f t="shared" si="22"/>
        <v>3.7965010000000001</v>
      </c>
      <c r="E252" s="32">
        <f t="shared" si="22"/>
        <v>0.46882699999999999</v>
      </c>
      <c r="F252" s="32">
        <f t="shared" si="22"/>
        <v>0.36772300000000002</v>
      </c>
      <c r="G252" s="32">
        <f t="shared" si="22"/>
        <v>-4.7427099999999998</v>
      </c>
      <c r="H252" s="32">
        <f t="shared" si="22"/>
        <v>-13.482571</v>
      </c>
      <c r="I252" s="32">
        <f t="shared" si="22"/>
        <v>-15.293868</v>
      </c>
      <c r="J252" s="31">
        <v>0.46882699999999999</v>
      </c>
      <c r="K252" s="31">
        <v>12.847026</v>
      </c>
      <c r="L252" s="31">
        <v>-13.482571</v>
      </c>
      <c r="M252" s="31">
        <v>0.36772300000000002</v>
      </c>
      <c r="N252" s="31">
        <v>16.039075</v>
      </c>
      <c r="O252" s="31">
        <v>-4.7427099999999998</v>
      </c>
      <c r="P252" s="31">
        <v>3.7965010000000001</v>
      </c>
      <c r="Q252" s="31">
        <v>-15.293868</v>
      </c>
      <c r="S252" s="33">
        <f t="shared" si="19"/>
        <v>16.039075</v>
      </c>
      <c r="T252">
        <v>16.039075</v>
      </c>
      <c r="U252">
        <f t="shared" si="20"/>
        <v>1</v>
      </c>
      <c r="V252">
        <f t="shared" si="17"/>
        <v>1</v>
      </c>
      <c r="X252" s="16">
        <v>5</v>
      </c>
    </row>
    <row r="253" spans="1:24" x14ac:dyDescent="0.25">
      <c r="A253" s="9">
        <v>2</v>
      </c>
      <c r="B253" s="32">
        <f t="shared" si="22"/>
        <v>126.562522</v>
      </c>
      <c r="C253" s="32">
        <f t="shared" si="22"/>
        <v>26.361436000000001</v>
      </c>
      <c r="D253" s="32">
        <f t="shared" si="22"/>
        <v>4.9972719999999997</v>
      </c>
      <c r="E253" s="32">
        <f t="shared" si="22"/>
        <v>-4.8523529999999999</v>
      </c>
      <c r="F253" s="32">
        <f t="shared" si="22"/>
        <v>-25.085677</v>
      </c>
      <c r="G253" s="32">
        <f t="shared" si="22"/>
        <v>-31.985762999999999</v>
      </c>
      <c r="H253" s="32">
        <f t="shared" si="22"/>
        <v>-34.671492000000001</v>
      </c>
      <c r="I253" s="32">
        <f t="shared" si="22"/>
        <v>-61.325946999999999</v>
      </c>
      <c r="J253" s="31">
        <v>-34.671492000000001</v>
      </c>
      <c r="K253" s="31">
        <v>126.562522</v>
      </c>
      <c r="L253" s="31">
        <v>-25.085677</v>
      </c>
      <c r="M253" s="31">
        <v>4.9972719999999997</v>
      </c>
      <c r="N253" s="31">
        <v>26.361436000000001</v>
      </c>
      <c r="O253" s="31">
        <v>-31.985762999999999</v>
      </c>
      <c r="P253" s="31">
        <v>-61.325946999999999</v>
      </c>
      <c r="Q253" s="31">
        <v>-4.8523529999999999</v>
      </c>
      <c r="S253" s="33">
        <f t="shared" si="19"/>
        <v>126.562522</v>
      </c>
      <c r="T253">
        <v>126.562522</v>
      </c>
      <c r="U253">
        <f t="shared" si="20"/>
        <v>1</v>
      </c>
      <c r="V253">
        <f t="shared" si="17"/>
        <v>1</v>
      </c>
      <c r="X253" s="16">
        <v>2</v>
      </c>
    </row>
    <row r="254" spans="1:24" x14ac:dyDescent="0.25">
      <c r="A254" s="9">
        <v>3</v>
      </c>
      <c r="B254" s="32">
        <f t="shared" si="22"/>
        <v>81.105148999999997</v>
      </c>
      <c r="C254" s="32">
        <f t="shared" si="22"/>
        <v>12.92958</v>
      </c>
      <c r="D254" s="32">
        <f t="shared" si="22"/>
        <v>10.73137</v>
      </c>
      <c r="E254" s="32">
        <f t="shared" si="22"/>
        <v>-0.24687700000000001</v>
      </c>
      <c r="F254" s="32">
        <f t="shared" si="22"/>
        <v>-17.386392000000001</v>
      </c>
      <c r="G254" s="32">
        <f t="shared" si="22"/>
        <v>-18.834455999999999</v>
      </c>
      <c r="H254" s="32">
        <f t="shared" si="22"/>
        <v>-25.284662999999998</v>
      </c>
      <c r="I254" s="32">
        <f t="shared" si="22"/>
        <v>-43.013700999999998</v>
      </c>
      <c r="J254" s="31">
        <v>-18.834455999999999</v>
      </c>
      <c r="K254" s="31">
        <v>-0.24687700000000001</v>
      </c>
      <c r="L254" s="31">
        <v>-43.013700999999998</v>
      </c>
      <c r="M254" s="31">
        <v>-17.386392000000001</v>
      </c>
      <c r="N254" s="31">
        <v>12.92958</v>
      </c>
      <c r="O254" s="31">
        <v>-25.284662999999998</v>
      </c>
      <c r="P254" s="31">
        <v>81.105148999999997</v>
      </c>
      <c r="Q254" s="31">
        <v>10.73137</v>
      </c>
      <c r="S254" s="33">
        <f t="shared" si="19"/>
        <v>-43.013700999999998</v>
      </c>
      <c r="T254">
        <v>-43.013700999999998</v>
      </c>
      <c r="U254">
        <f t="shared" si="20"/>
        <v>8</v>
      </c>
      <c r="V254">
        <f t="shared" si="17"/>
        <v>0.125</v>
      </c>
      <c r="X254" s="16">
        <v>7</v>
      </c>
    </row>
    <row r="255" spans="1:24" x14ac:dyDescent="0.25">
      <c r="A255" s="9">
        <v>6</v>
      </c>
      <c r="B255" s="32">
        <f t="shared" si="22"/>
        <v>54.940137</v>
      </c>
      <c r="C255" s="32">
        <f t="shared" si="22"/>
        <v>52.040641000000001</v>
      </c>
      <c r="D255" s="32">
        <f t="shared" si="22"/>
        <v>12.728476000000001</v>
      </c>
      <c r="E255" s="32">
        <f t="shared" si="22"/>
        <v>9.9557000000000007E-2</v>
      </c>
      <c r="F255" s="32">
        <f t="shared" si="22"/>
        <v>-4.0286270000000002</v>
      </c>
      <c r="G255" s="32">
        <f t="shared" si="22"/>
        <v>-37.339914999999998</v>
      </c>
      <c r="H255" s="32">
        <f t="shared" si="22"/>
        <v>-38.961208999999997</v>
      </c>
      <c r="I255" s="32">
        <f t="shared" si="22"/>
        <v>-39.479056999999997</v>
      </c>
      <c r="J255" s="31">
        <v>-38.961208999999997</v>
      </c>
      <c r="K255" s="31">
        <v>52.040641000000001</v>
      </c>
      <c r="L255" s="31">
        <v>12.728476000000001</v>
      </c>
      <c r="M255" s="31">
        <v>-4.0286270000000002</v>
      </c>
      <c r="N255" s="31">
        <v>54.940137</v>
      </c>
      <c r="O255" s="31">
        <v>9.9557000000000007E-2</v>
      </c>
      <c r="P255" s="31">
        <v>-39.479056999999997</v>
      </c>
      <c r="Q255" s="31">
        <v>-37.339914999999998</v>
      </c>
      <c r="S255" s="33">
        <f t="shared" si="19"/>
        <v>9.9557000000000007E-2</v>
      </c>
      <c r="T255">
        <v>9.9557000000000007E-2</v>
      </c>
      <c r="U255">
        <f t="shared" si="20"/>
        <v>4</v>
      </c>
      <c r="V255">
        <f t="shared" si="17"/>
        <v>0.25</v>
      </c>
      <c r="X255" s="16">
        <v>5</v>
      </c>
    </row>
    <row r="256" spans="1:24" x14ac:dyDescent="0.25">
      <c r="A256" s="9">
        <v>6</v>
      </c>
      <c r="B256" s="32">
        <f t="shared" si="22"/>
        <v>22.149070999999999</v>
      </c>
      <c r="C256" s="32">
        <f t="shared" si="22"/>
        <v>4.2254860000000001</v>
      </c>
      <c r="D256" s="32">
        <f t="shared" si="22"/>
        <v>3.9345500000000002</v>
      </c>
      <c r="E256" s="32">
        <f t="shared" si="22"/>
        <v>3.6041259999999999</v>
      </c>
      <c r="F256" s="32">
        <f t="shared" si="22"/>
        <v>1.944126</v>
      </c>
      <c r="G256" s="32">
        <f t="shared" si="22"/>
        <v>-5.9399740000000003</v>
      </c>
      <c r="H256" s="32">
        <f t="shared" si="22"/>
        <v>-14.263282999999999</v>
      </c>
      <c r="I256" s="32">
        <f t="shared" si="22"/>
        <v>-15.654099</v>
      </c>
      <c r="J256" s="31">
        <v>3.9345500000000002</v>
      </c>
      <c r="K256" s="31">
        <v>22.149070999999999</v>
      </c>
      <c r="L256" s="31">
        <v>-15.654099</v>
      </c>
      <c r="M256" s="31">
        <v>-14.263282999999999</v>
      </c>
      <c r="N256" s="31">
        <v>4.2254860000000001</v>
      </c>
      <c r="O256" s="31">
        <v>-5.9399740000000003</v>
      </c>
      <c r="P256" s="31">
        <v>1.944126</v>
      </c>
      <c r="Q256" s="31">
        <v>3.6041259999999999</v>
      </c>
      <c r="S256" s="33">
        <f t="shared" si="19"/>
        <v>-5.9399740000000003</v>
      </c>
      <c r="T256">
        <v>-5.9399740000000003</v>
      </c>
      <c r="U256">
        <f t="shared" si="20"/>
        <v>6</v>
      </c>
      <c r="V256">
        <f t="shared" si="17"/>
        <v>0.16666666666666666</v>
      </c>
      <c r="X256" s="16">
        <v>2</v>
      </c>
    </row>
    <row r="257" spans="1:24" x14ac:dyDescent="0.25">
      <c r="A257" s="9">
        <v>8</v>
      </c>
      <c r="B257" s="32">
        <f t="shared" si="22"/>
        <v>65.681854999999999</v>
      </c>
      <c r="C257" s="32">
        <f t="shared" si="22"/>
        <v>6.3648809999999996</v>
      </c>
      <c r="D257" s="32">
        <f t="shared" si="22"/>
        <v>-1.32952</v>
      </c>
      <c r="E257" s="32">
        <f t="shared" si="22"/>
        <v>-3.4442919999999999</v>
      </c>
      <c r="F257" s="32">
        <f t="shared" si="22"/>
        <v>-9.1986279999999994</v>
      </c>
      <c r="G257" s="32">
        <f t="shared" si="22"/>
        <v>-15.153419</v>
      </c>
      <c r="H257" s="32">
        <f t="shared" si="22"/>
        <v>-20.183733</v>
      </c>
      <c r="I257" s="32">
        <f t="shared" si="22"/>
        <v>-22.737141000000001</v>
      </c>
      <c r="J257" s="31">
        <v>-9.1986279999999994</v>
      </c>
      <c r="K257" s="31">
        <v>-20.183733</v>
      </c>
      <c r="L257" s="31">
        <v>-22.737141000000001</v>
      </c>
      <c r="M257" s="31">
        <v>-15.153419</v>
      </c>
      <c r="N257" s="31">
        <v>-1.32952</v>
      </c>
      <c r="O257" s="31">
        <v>6.3648809999999996</v>
      </c>
      <c r="P257" s="31">
        <v>65.681854999999999</v>
      </c>
      <c r="Q257" s="31">
        <v>-3.4442919999999999</v>
      </c>
      <c r="S257" s="33">
        <f t="shared" si="19"/>
        <v>-3.4442919999999999</v>
      </c>
      <c r="T257">
        <v>-3.4442919999999999</v>
      </c>
      <c r="U257">
        <f t="shared" si="20"/>
        <v>4</v>
      </c>
      <c r="V257">
        <f t="shared" si="17"/>
        <v>0.25</v>
      </c>
      <c r="X257" s="16">
        <v>7</v>
      </c>
    </row>
    <row r="258" spans="1:24" x14ac:dyDescent="0.25">
      <c r="A258" s="9">
        <v>5</v>
      </c>
      <c r="B258" s="32">
        <f t="shared" si="22"/>
        <v>31.058440000000001</v>
      </c>
      <c r="C258" s="32">
        <f t="shared" si="22"/>
        <v>30.807524999999998</v>
      </c>
      <c r="D258" s="32">
        <f t="shared" si="22"/>
        <v>3.9707020000000002</v>
      </c>
      <c r="E258" s="32">
        <f t="shared" si="22"/>
        <v>-3.1307700000000001</v>
      </c>
      <c r="F258" s="32">
        <f t="shared" si="22"/>
        <v>-6.032508</v>
      </c>
      <c r="G258" s="32">
        <f t="shared" si="22"/>
        <v>-6.6918280000000001</v>
      </c>
      <c r="H258" s="32">
        <f t="shared" si="22"/>
        <v>-11.922696999999999</v>
      </c>
      <c r="I258" s="32">
        <f t="shared" si="22"/>
        <v>-38.058858000000001</v>
      </c>
      <c r="J258" s="31">
        <v>3.9707020000000002</v>
      </c>
      <c r="K258" s="31">
        <v>30.807524999999998</v>
      </c>
      <c r="L258" s="31">
        <v>-38.058858000000001</v>
      </c>
      <c r="M258" s="31">
        <v>-11.922696999999999</v>
      </c>
      <c r="N258" s="31">
        <v>31.058440000000001</v>
      </c>
      <c r="O258" s="31">
        <v>-6.032508</v>
      </c>
      <c r="P258" s="31">
        <v>-6.6918280000000001</v>
      </c>
      <c r="Q258" s="31">
        <v>-3.1307700000000001</v>
      </c>
      <c r="S258" s="33">
        <f t="shared" si="19"/>
        <v>31.058440000000001</v>
      </c>
      <c r="T258">
        <v>31.058440000000001</v>
      </c>
      <c r="U258">
        <f t="shared" si="20"/>
        <v>1</v>
      </c>
      <c r="V258">
        <f t="shared" si="17"/>
        <v>1</v>
      </c>
      <c r="X258" s="16">
        <v>5</v>
      </c>
    </row>
    <row r="259" spans="1:24" x14ac:dyDescent="0.25">
      <c r="A259" s="9">
        <v>5</v>
      </c>
      <c r="B259" s="32">
        <f t="shared" si="22"/>
        <v>198.39991499999999</v>
      </c>
      <c r="C259" s="32">
        <f t="shared" si="22"/>
        <v>147.873479</v>
      </c>
      <c r="D259" s="32">
        <f t="shared" si="22"/>
        <v>107.97548999999999</v>
      </c>
      <c r="E259" s="32">
        <f t="shared" si="22"/>
        <v>10.404455</v>
      </c>
      <c r="F259" s="32">
        <f t="shared" si="22"/>
        <v>-102.13769000000001</v>
      </c>
      <c r="G259" s="32">
        <f t="shared" si="22"/>
        <v>-112.864633</v>
      </c>
      <c r="H259" s="32">
        <f t="shared" si="22"/>
        <v>-113.30097600000001</v>
      </c>
      <c r="I259" s="32">
        <f t="shared" si="22"/>
        <v>-136.350021</v>
      </c>
      <c r="J259" s="31">
        <v>-112.864633</v>
      </c>
      <c r="K259" s="31">
        <v>107.97548999999999</v>
      </c>
      <c r="L259" s="31">
        <v>-102.13769000000001</v>
      </c>
      <c r="M259" s="31">
        <v>-136.350021</v>
      </c>
      <c r="N259" s="31">
        <v>198.39991499999999</v>
      </c>
      <c r="O259" s="31">
        <v>10.404455</v>
      </c>
      <c r="P259" s="31">
        <v>147.873479</v>
      </c>
      <c r="Q259" s="31">
        <v>-113.30097600000001</v>
      </c>
      <c r="S259" s="33">
        <f t="shared" si="19"/>
        <v>198.39991499999999</v>
      </c>
      <c r="T259">
        <v>198.39991499999999</v>
      </c>
      <c r="U259">
        <f t="shared" si="20"/>
        <v>1</v>
      </c>
      <c r="V259">
        <f t="shared" si="17"/>
        <v>1</v>
      </c>
      <c r="X259" s="16">
        <v>5</v>
      </c>
    </row>
    <row r="260" spans="1:24" x14ac:dyDescent="0.25">
      <c r="A260" s="9">
        <v>5</v>
      </c>
      <c r="B260" s="32">
        <f t="shared" si="22"/>
        <v>20.680585000000001</v>
      </c>
      <c r="C260" s="32">
        <f t="shared" si="22"/>
        <v>5.9995070000000004</v>
      </c>
      <c r="D260" s="32">
        <f t="shared" si="22"/>
        <v>4.1755319999999996</v>
      </c>
      <c r="E260" s="32">
        <f t="shared" si="22"/>
        <v>-0.99015699999999995</v>
      </c>
      <c r="F260" s="32">
        <f t="shared" si="22"/>
        <v>-2.1442519999999998</v>
      </c>
      <c r="G260" s="32">
        <f t="shared" si="22"/>
        <v>-3.6504059999999998</v>
      </c>
      <c r="H260" s="32">
        <f t="shared" si="22"/>
        <v>-8.2679580000000001</v>
      </c>
      <c r="I260" s="32">
        <f t="shared" si="22"/>
        <v>-15.802849999999999</v>
      </c>
      <c r="J260" s="31">
        <v>4.1755319999999996</v>
      </c>
      <c r="K260" s="31">
        <v>-8.2679580000000001</v>
      </c>
      <c r="L260" s="31">
        <v>-15.802849999999999</v>
      </c>
      <c r="M260" s="31">
        <v>-0.99015699999999995</v>
      </c>
      <c r="N260" s="31">
        <v>20.680585000000001</v>
      </c>
      <c r="O260" s="31">
        <v>-3.6504059999999998</v>
      </c>
      <c r="P260" s="31">
        <v>5.9995070000000004</v>
      </c>
      <c r="Q260" s="31">
        <v>-2.1442519999999998</v>
      </c>
      <c r="S260" s="33">
        <f t="shared" si="19"/>
        <v>20.680585000000001</v>
      </c>
      <c r="T260">
        <v>20.680585000000001</v>
      </c>
      <c r="U260">
        <f t="shared" si="20"/>
        <v>1</v>
      </c>
      <c r="V260">
        <f t="shared" ref="V260:V323" si="23">1/U260</f>
        <v>1</v>
      </c>
      <c r="X260" s="16">
        <v>5</v>
      </c>
    </row>
    <row r="261" spans="1:24" x14ac:dyDescent="0.25">
      <c r="A261" s="9">
        <v>5</v>
      </c>
      <c r="B261" s="32">
        <f t="shared" si="22"/>
        <v>41.584434999999999</v>
      </c>
      <c r="C261" s="32">
        <f t="shared" si="22"/>
        <v>32.597574999999999</v>
      </c>
      <c r="D261" s="32">
        <f t="shared" si="22"/>
        <v>25.955026</v>
      </c>
      <c r="E261" s="32">
        <f t="shared" si="22"/>
        <v>10.176477</v>
      </c>
      <c r="F261" s="32">
        <f t="shared" si="22"/>
        <v>-10.486621</v>
      </c>
      <c r="G261" s="32">
        <f t="shared" si="22"/>
        <v>-19.746739000000002</v>
      </c>
      <c r="H261" s="32">
        <f t="shared" si="22"/>
        <v>-36.462960000000002</v>
      </c>
      <c r="I261" s="32">
        <f t="shared" si="22"/>
        <v>-43.617193</v>
      </c>
      <c r="J261" s="31">
        <v>41.584434999999999</v>
      </c>
      <c r="K261" s="31">
        <v>-10.486621</v>
      </c>
      <c r="L261" s="31">
        <v>10.176477</v>
      </c>
      <c r="M261" s="31">
        <v>25.955026</v>
      </c>
      <c r="N261" s="31">
        <v>-36.462960000000002</v>
      </c>
      <c r="O261" s="31">
        <v>-43.617193</v>
      </c>
      <c r="P261" s="31">
        <v>32.597574999999999</v>
      </c>
      <c r="Q261" s="31">
        <v>-19.746739000000002</v>
      </c>
      <c r="S261" s="33">
        <f t="shared" ref="S261:S324" si="24">IF(A261=1,J261,IF(A261=2,K261,IF(A261=3,L261,IF(A261=4,M261,IF(A261=5,N261,IF(A261=6,O261,IF(A261=7,P261,IF(A261=8,Q261,0))))))))</f>
        <v>-36.462960000000002</v>
      </c>
      <c r="T261">
        <v>-36.462960000000002</v>
      </c>
      <c r="U261">
        <f t="shared" ref="U261:U324" si="25">IF(T261=B261,1,IF(T261=C261,2,IF(T261=D261,3,IF(E261=T261,4,IF(F261=T261,5,IF(G261=T261,6,IF(H261=T261,7,IF(I261=T261,8,0))))))))</f>
        <v>7</v>
      </c>
      <c r="V261">
        <f t="shared" si="23"/>
        <v>0.14285714285714285</v>
      </c>
      <c r="X261" s="16">
        <v>1</v>
      </c>
    </row>
    <row r="262" spans="1:24" x14ac:dyDescent="0.25">
      <c r="A262" s="9">
        <v>7</v>
      </c>
      <c r="B262" s="32">
        <f t="shared" si="22"/>
        <v>19.285663</v>
      </c>
      <c r="C262" s="32">
        <f t="shared" si="22"/>
        <v>13.600605</v>
      </c>
      <c r="D262" s="32">
        <f t="shared" si="22"/>
        <v>2.6601680000000001</v>
      </c>
      <c r="E262" s="32">
        <f t="shared" si="22"/>
        <v>2.0784560000000001</v>
      </c>
      <c r="F262" s="32">
        <f t="shared" si="22"/>
        <v>-2.0534340000000002</v>
      </c>
      <c r="G262" s="32">
        <f t="shared" si="22"/>
        <v>-2.854425</v>
      </c>
      <c r="H262" s="32">
        <f t="shared" si="22"/>
        <v>-12.038019</v>
      </c>
      <c r="I262" s="32">
        <f t="shared" si="22"/>
        <v>-20.679010000000002</v>
      </c>
      <c r="J262" s="31">
        <v>-2.854425</v>
      </c>
      <c r="K262" s="31">
        <v>-2.0534340000000002</v>
      </c>
      <c r="L262" s="31">
        <v>-12.038019</v>
      </c>
      <c r="M262" s="31">
        <v>2.0784560000000001</v>
      </c>
      <c r="N262" s="31">
        <v>2.6601680000000001</v>
      </c>
      <c r="O262" s="31">
        <v>-20.679010000000002</v>
      </c>
      <c r="P262" s="31">
        <v>13.600605</v>
      </c>
      <c r="Q262" s="31">
        <v>19.285663</v>
      </c>
      <c r="S262" s="33">
        <f t="shared" si="24"/>
        <v>13.600605</v>
      </c>
      <c r="T262">
        <v>13.600605</v>
      </c>
      <c r="U262">
        <f t="shared" si="25"/>
        <v>2</v>
      </c>
      <c r="V262">
        <f t="shared" si="23"/>
        <v>0.5</v>
      </c>
      <c r="X262" s="16">
        <v>8</v>
      </c>
    </row>
    <row r="263" spans="1:24" x14ac:dyDescent="0.25">
      <c r="A263" s="9">
        <v>5</v>
      </c>
      <c r="B263" s="32">
        <f t="shared" si="22"/>
        <v>46.425809000000001</v>
      </c>
      <c r="C263" s="32">
        <f t="shared" si="22"/>
        <v>13.542858000000001</v>
      </c>
      <c r="D263" s="32">
        <f t="shared" si="22"/>
        <v>-2.8782000000000001</v>
      </c>
      <c r="E263" s="32">
        <f t="shared" si="22"/>
        <v>-4.9831260000000004</v>
      </c>
      <c r="F263" s="32">
        <f t="shared" si="22"/>
        <v>-5.0482880000000003</v>
      </c>
      <c r="G263" s="32">
        <f t="shared" si="22"/>
        <v>-10.160977000000001</v>
      </c>
      <c r="H263" s="32">
        <f t="shared" si="22"/>
        <v>-14.525422000000001</v>
      </c>
      <c r="I263" s="32">
        <f t="shared" si="22"/>
        <v>-22.372651999999999</v>
      </c>
      <c r="J263" s="31">
        <v>-5.0482880000000003</v>
      </c>
      <c r="K263" s="31">
        <v>-4.9831260000000004</v>
      </c>
      <c r="L263" s="31">
        <v>-10.160977000000001</v>
      </c>
      <c r="M263" s="31">
        <v>-22.372651999999999</v>
      </c>
      <c r="N263" s="31">
        <v>46.425809000000001</v>
      </c>
      <c r="O263" s="31">
        <v>13.542858000000001</v>
      </c>
      <c r="P263" s="31">
        <v>-2.8782000000000001</v>
      </c>
      <c r="Q263" s="31">
        <v>-14.525422000000001</v>
      </c>
      <c r="S263" s="33">
        <f t="shared" si="24"/>
        <v>46.425809000000001</v>
      </c>
      <c r="T263">
        <v>46.425809000000001</v>
      </c>
      <c r="U263">
        <f t="shared" si="25"/>
        <v>1</v>
      </c>
      <c r="V263">
        <f t="shared" si="23"/>
        <v>1</v>
      </c>
      <c r="X263" s="16">
        <v>5</v>
      </c>
    </row>
    <row r="264" spans="1:24" x14ac:dyDescent="0.25">
      <c r="A264" s="9">
        <v>2</v>
      </c>
      <c r="B264" s="32">
        <f t="shared" si="22"/>
        <v>47.176662999999998</v>
      </c>
      <c r="C264" s="32">
        <f t="shared" si="22"/>
        <v>17.706192999999999</v>
      </c>
      <c r="D264" s="32">
        <f t="shared" si="22"/>
        <v>16.793552999999999</v>
      </c>
      <c r="E264" s="32">
        <f t="shared" si="22"/>
        <v>2.8572259999999998</v>
      </c>
      <c r="F264" s="32">
        <f t="shared" si="22"/>
        <v>-9.5433299999999992</v>
      </c>
      <c r="G264" s="32">
        <f t="shared" si="22"/>
        <v>-15.342854000000001</v>
      </c>
      <c r="H264" s="32">
        <f t="shared" si="22"/>
        <v>-24.865110999999999</v>
      </c>
      <c r="I264" s="32">
        <f t="shared" si="22"/>
        <v>-34.782342</v>
      </c>
      <c r="J264" s="31">
        <v>17.706192999999999</v>
      </c>
      <c r="K264" s="31">
        <v>2.8572259999999998</v>
      </c>
      <c r="L264" s="31">
        <v>-15.342854000000001</v>
      </c>
      <c r="M264" s="31">
        <v>-9.5433299999999992</v>
      </c>
      <c r="N264" s="31">
        <v>47.176662999999998</v>
      </c>
      <c r="O264" s="31">
        <v>16.793552999999999</v>
      </c>
      <c r="P264" s="31">
        <v>-24.865110999999999</v>
      </c>
      <c r="Q264" s="31">
        <v>-34.782342</v>
      </c>
      <c r="S264" s="33">
        <f t="shared" si="24"/>
        <v>2.8572259999999998</v>
      </c>
      <c r="T264">
        <v>2.8572259999999998</v>
      </c>
      <c r="U264">
        <f t="shared" si="25"/>
        <v>4</v>
      </c>
      <c r="V264">
        <f t="shared" si="23"/>
        <v>0.25</v>
      </c>
      <c r="X264" s="16">
        <v>5</v>
      </c>
    </row>
    <row r="265" spans="1:24" x14ac:dyDescent="0.25">
      <c r="A265" s="9">
        <v>2</v>
      </c>
      <c r="B265" s="32">
        <f t="shared" si="22"/>
        <v>16.789093000000001</v>
      </c>
      <c r="C265" s="32">
        <f t="shared" si="22"/>
        <v>15.397423</v>
      </c>
      <c r="D265" s="32">
        <f t="shared" si="22"/>
        <v>2.5963379999999998</v>
      </c>
      <c r="E265" s="32">
        <f t="shared" si="22"/>
        <v>2.5688589999999998</v>
      </c>
      <c r="F265" s="32">
        <f t="shared" ref="B265:I297" si="26">LARGE($J265:$Q265,COLUMN()-1)</f>
        <v>-2.3850030000000002</v>
      </c>
      <c r="G265" s="32">
        <f t="shared" si="26"/>
        <v>-8.6266479999999994</v>
      </c>
      <c r="H265" s="32">
        <f t="shared" si="26"/>
        <v>-9.4442509999999995</v>
      </c>
      <c r="I265" s="32">
        <f t="shared" si="26"/>
        <v>-16.895810999999998</v>
      </c>
      <c r="J265" s="31">
        <v>-8.6266479999999994</v>
      </c>
      <c r="K265" s="31">
        <v>15.397423</v>
      </c>
      <c r="L265" s="31">
        <v>-16.895810999999998</v>
      </c>
      <c r="M265" s="31">
        <v>-9.4442509999999995</v>
      </c>
      <c r="N265" s="31">
        <v>2.5963379999999998</v>
      </c>
      <c r="O265" s="31">
        <v>-2.3850030000000002</v>
      </c>
      <c r="P265" s="31">
        <v>16.789093000000001</v>
      </c>
      <c r="Q265" s="31">
        <v>2.5688589999999998</v>
      </c>
      <c r="S265" s="33">
        <f t="shared" si="24"/>
        <v>15.397423</v>
      </c>
      <c r="T265">
        <v>15.397423</v>
      </c>
      <c r="U265">
        <f t="shared" si="25"/>
        <v>2</v>
      </c>
      <c r="V265">
        <f t="shared" si="23"/>
        <v>0.5</v>
      </c>
      <c r="X265" s="16">
        <v>7</v>
      </c>
    </row>
    <row r="266" spans="1:24" x14ac:dyDescent="0.25">
      <c r="A266" s="9">
        <v>2</v>
      </c>
      <c r="B266" s="32">
        <f t="shared" si="26"/>
        <v>33.664516999999996</v>
      </c>
      <c r="C266" s="32">
        <f t="shared" si="26"/>
        <v>33.362904999999998</v>
      </c>
      <c r="D266" s="32">
        <f t="shared" si="26"/>
        <v>6.4249200000000002</v>
      </c>
      <c r="E266" s="32">
        <f t="shared" si="26"/>
        <v>5.3770879999999996</v>
      </c>
      <c r="F266" s="32">
        <f t="shared" si="26"/>
        <v>-7.0705039999999997</v>
      </c>
      <c r="G266" s="32">
        <f t="shared" si="26"/>
        <v>-18.308868</v>
      </c>
      <c r="H266" s="32">
        <f t="shared" si="26"/>
        <v>-20.165911000000001</v>
      </c>
      <c r="I266" s="32">
        <f t="shared" si="26"/>
        <v>-33.284146</v>
      </c>
      <c r="J266" s="31">
        <v>5.3770879999999996</v>
      </c>
      <c r="K266" s="31">
        <v>33.362904999999998</v>
      </c>
      <c r="L266" s="31">
        <v>-18.308868</v>
      </c>
      <c r="M266" s="31">
        <v>-20.165911000000001</v>
      </c>
      <c r="N266" s="31">
        <v>33.664516999999996</v>
      </c>
      <c r="O266" s="31">
        <v>-33.284146</v>
      </c>
      <c r="P266" s="31">
        <v>6.4249200000000002</v>
      </c>
      <c r="Q266" s="31">
        <v>-7.0705039999999997</v>
      </c>
      <c r="S266" s="33">
        <f t="shared" si="24"/>
        <v>33.362904999999998</v>
      </c>
      <c r="T266">
        <v>33.362904999999998</v>
      </c>
      <c r="U266">
        <f t="shared" si="25"/>
        <v>2</v>
      </c>
      <c r="V266">
        <f t="shared" si="23"/>
        <v>0.5</v>
      </c>
      <c r="X266" s="16">
        <v>5</v>
      </c>
    </row>
    <row r="267" spans="1:24" x14ac:dyDescent="0.25">
      <c r="A267" s="9">
        <v>6</v>
      </c>
      <c r="B267" s="32">
        <f t="shared" si="26"/>
        <v>33.065680999999998</v>
      </c>
      <c r="C267" s="32">
        <f t="shared" si="26"/>
        <v>16.961945</v>
      </c>
      <c r="D267" s="32">
        <f t="shared" si="26"/>
        <v>16.178204999999998</v>
      </c>
      <c r="E267" s="32">
        <f t="shared" si="26"/>
        <v>7.3995930000000003</v>
      </c>
      <c r="F267" s="32">
        <f t="shared" si="26"/>
        <v>-12.044908</v>
      </c>
      <c r="G267" s="32">
        <f t="shared" si="26"/>
        <v>-13.986961000000001</v>
      </c>
      <c r="H267" s="32">
        <f t="shared" si="26"/>
        <v>-23.477456</v>
      </c>
      <c r="I267" s="32">
        <f t="shared" si="26"/>
        <v>-24.0961</v>
      </c>
      <c r="J267" s="31">
        <v>-23.477456</v>
      </c>
      <c r="K267" s="31">
        <v>16.961945</v>
      </c>
      <c r="L267" s="31">
        <v>-24.0961</v>
      </c>
      <c r="M267" s="31">
        <v>-12.044908</v>
      </c>
      <c r="N267" s="31">
        <v>33.065680999999998</v>
      </c>
      <c r="O267" s="31">
        <v>7.3995930000000003</v>
      </c>
      <c r="P267" s="31">
        <v>16.178204999999998</v>
      </c>
      <c r="Q267" s="31">
        <v>-13.986961000000001</v>
      </c>
      <c r="S267" s="33">
        <f t="shared" si="24"/>
        <v>7.3995930000000003</v>
      </c>
      <c r="T267">
        <v>7.3995930000000003</v>
      </c>
      <c r="U267">
        <f t="shared" si="25"/>
        <v>4</v>
      </c>
      <c r="V267">
        <f t="shared" si="23"/>
        <v>0.25</v>
      </c>
      <c r="X267" s="16">
        <v>5</v>
      </c>
    </row>
    <row r="268" spans="1:24" x14ac:dyDescent="0.25">
      <c r="A268" s="9">
        <v>5</v>
      </c>
      <c r="B268" s="32">
        <f t="shared" si="26"/>
        <v>77.440568999999996</v>
      </c>
      <c r="C268" s="32">
        <f t="shared" si="26"/>
        <v>-9.3792690000000007</v>
      </c>
      <c r="D268" s="32">
        <f t="shared" si="26"/>
        <v>-9.4804250000000003</v>
      </c>
      <c r="E268" s="32">
        <f t="shared" si="26"/>
        <v>-9.4812910000000006</v>
      </c>
      <c r="F268" s="32">
        <f t="shared" si="26"/>
        <v>-9.6807970000000001</v>
      </c>
      <c r="G268" s="32">
        <f t="shared" si="26"/>
        <v>-9.7075490000000002</v>
      </c>
      <c r="H268" s="32">
        <f t="shared" si="26"/>
        <v>-11.261208</v>
      </c>
      <c r="I268" s="32">
        <f t="shared" si="26"/>
        <v>-18.450028</v>
      </c>
      <c r="J268" s="31">
        <v>-9.6807970000000001</v>
      </c>
      <c r="K268" s="31">
        <v>-11.261208</v>
      </c>
      <c r="L268" s="31">
        <v>-9.3792690000000007</v>
      </c>
      <c r="M268" s="31">
        <v>-9.7075490000000002</v>
      </c>
      <c r="N268" s="31">
        <v>77.440568999999996</v>
      </c>
      <c r="O268" s="31">
        <v>-9.4812910000000006</v>
      </c>
      <c r="P268" s="31">
        <v>-9.4804250000000003</v>
      </c>
      <c r="Q268" s="31">
        <v>-18.450028</v>
      </c>
      <c r="S268" s="33">
        <f t="shared" si="24"/>
        <v>77.440568999999996</v>
      </c>
      <c r="T268">
        <v>77.440568999999996</v>
      </c>
      <c r="U268">
        <f t="shared" si="25"/>
        <v>1</v>
      </c>
      <c r="V268">
        <f t="shared" si="23"/>
        <v>1</v>
      </c>
      <c r="X268" s="16">
        <v>5</v>
      </c>
    </row>
    <row r="269" spans="1:24" x14ac:dyDescent="0.25">
      <c r="A269" s="9">
        <v>5</v>
      </c>
      <c r="B269" s="32">
        <f t="shared" si="26"/>
        <v>48.698943999999997</v>
      </c>
      <c r="C269" s="32">
        <f t="shared" si="26"/>
        <v>31.912659999999999</v>
      </c>
      <c r="D269" s="32">
        <f t="shared" si="26"/>
        <v>31.444275000000001</v>
      </c>
      <c r="E269" s="32">
        <f t="shared" si="26"/>
        <v>11.259392999999999</v>
      </c>
      <c r="F269" s="32">
        <f t="shared" si="26"/>
        <v>-14.241303</v>
      </c>
      <c r="G269" s="32">
        <f t="shared" si="26"/>
        <v>-20.044370000000001</v>
      </c>
      <c r="H269" s="32">
        <f t="shared" si="26"/>
        <v>-40.862161999999998</v>
      </c>
      <c r="I269" s="32">
        <f t="shared" si="26"/>
        <v>-48.167434</v>
      </c>
      <c r="J269" s="31">
        <v>31.444275000000001</v>
      </c>
      <c r="K269" s="31">
        <v>11.259392999999999</v>
      </c>
      <c r="L269" s="31">
        <v>-14.241303</v>
      </c>
      <c r="M269" s="31">
        <v>-48.167434</v>
      </c>
      <c r="N269" s="31">
        <v>48.698943999999997</v>
      </c>
      <c r="O269" s="31">
        <v>-40.862161999999998</v>
      </c>
      <c r="P269" s="31">
        <v>31.912659999999999</v>
      </c>
      <c r="Q269" s="31">
        <v>-20.044370000000001</v>
      </c>
      <c r="S269" s="33">
        <f t="shared" si="24"/>
        <v>48.698943999999997</v>
      </c>
      <c r="T269">
        <v>48.698943999999997</v>
      </c>
      <c r="U269">
        <f t="shared" si="25"/>
        <v>1</v>
      </c>
      <c r="V269">
        <f t="shared" si="23"/>
        <v>1</v>
      </c>
      <c r="X269" s="16">
        <v>5</v>
      </c>
    </row>
    <row r="270" spans="1:24" x14ac:dyDescent="0.25">
      <c r="A270" s="9">
        <v>7</v>
      </c>
      <c r="B270" s="32">
        <f t="shared" si="26"/>
        <v>44.695472000000002</v>
      </c>
      <c r="C270" s="32">
        <f t="shared" si="26"/>
        <v>12.817607000000001</v>
      </c>
      <c r="D270" s="32">
        <f t="shared" si="26"/>
        <v>2.1227360000000002</v>
      </c>
      <c r="E270" s="32">
        <f t="shared" si="26"/>
        <v>-3.4345569999999999</v>
      </c>
      <c r="F270" s="32">
        <f t="shared" si="26"/>
        <v>-9.8005990000000001</v>
      </c>
      <c r="G270" s="32">
        <f t="shared" si="26"/>
        <v>-14.104174</v>
      </c>
      <c r="H270" s="32">
        <f t="shared" si="26"/>
        <v>-15.219557999999999</v>
      </c>
      <c r="I270" s="32">
        <f t="shared" si="26"/>
        <v>-17.076927999999999</v>
      </c>
      <c r="J270" s="31">
        <v>-14.104174</v>
      </c>
      <c r="K270" s="31">
        <v>-3.4345569999999999</v>
      </c>
      <c r="L270" s="31">
        <v>-17.076927999999999</v>
      </c>
      <c r="M270" s="31">
        <v>2.1227360000000002</v>
      </c>
      <c r="N270" s="31">
        <v>44.695472000000002</v>
      </c>
      <c r="O270" s="31">
        <v>-9.8005990000000001</v>
      </c>
      <c r="P270" s="31">
        <v>12.817607000000001</v>
      </c>
      <c r="Q270" s="31">
        <v>-15.219557999999999</v>
      </c>
      <c r="S270" s="33">
        <f t="shared" si="24"/>
        <v>12.817607000000001</v>
      </c>
      <c r="T270">
        <v>12.817607000000001</v>
      </c>
      <c r="U270">
        <f t="shared" si="25"/>
        <v>2</v>
      </c>
      <c r="V270">
        <f t="shared" si="23"/>
        <v>0.5</v>
      </c>
      <c r="X270" s="16">
        <v>5</v>
      </c>
    </row>
    <row r="271" spans="1:24" x14ac:dyDescent="0.25">
      <c r="A271" s="9">
        <v>3</v>
      </c>
      <c r="B271" s="32">
        <f t="shared" si="26"/>
        <v>19.154388000000001</v>
      </c>
      <c r="C271" s="32">
        <f t="shared" si="26"/>
        <v>13.156781000000001</v>
      </c>
      <c r="D271" s="32">
        <f t="shared" si="26"/>
        <v>12.57076</v>
      </c>
      <c r="E271" s="32">
        <f t="shared" si="26"/>
        <v>2.8343020000000001</v>
      </c>
      <c r="F271" s="32">
        <f t="shared" si="26"/>
        <v>-5.9325939999999999</v>
      </c>
      <c r="G271" s="32">
        <f t="shared" si="26"/>
        <v>-8.7963179999999994</v>
      </c>
      <c r="H271" s="32">
        <f t="shared" si="26"/>
        <v>-11.16037</v>
      </c>
      <c r="I271" s="32">
        <f t="shared" si="26"/>
        <v>-21.826954000000001</v>
      </c>
      <c r="J271" s="31">
        <v>-11.16037</v>
      </c>
      <c r="K271" s="31">
        <v>-21.826954000000001</v>
      </c>
      <c r="L271" s="31">
        <v>19.154388000000001</v>
      </c>
      <c r="M271" s="31">
        <v>-8.7963179999999994</v>
      </c>
      <c r="N271" s="31">
        <v>12.57076</v>
      </c>
      <c r="O271" s="31">
        <v>13.156781000000001</v>
      </c>
      <c r="P271" s="31">
        <v>-5.9325939999999999</v>
      </c>
      <c r="Q271" s="31">
        <v>2.8343020000000001</v>
      </c>
      <c r="S271" s="33">
        <f t="shared" si="24"/>
        <v>19.154388000000001</v>
      </c>
      <c r="T271">
        <v>19.154388000000001</v>
      </c>
      <c r="U271">
        <f t="shared" si="25"/>
        <v>1</v>
      </c>
      <c r="V271">
        <f t="shared" si="23"/>
        <v>1</v>
      </c>
      <c r="X271" s="16">
        <v>3</v>
      </c>
    </row>
    <row r="272" spans="1:24" x14ac:dyDescent="0.25">
      <c r="A272" s="9">
        <v>8</v>
      </c>
      <c r="B272" s="32">
        <f t="shared" si="26"/>
        <v>14.442774999999999</v>
      </c>
      <c r="C272" s="32">
        <f t="shared" si="26"/>
        <v>11.708603999999999</v>
      </c>
      <c r="D272" s="32">
        <f t="shared" si="26"/>
        <v>-0.93833</v>
      </c>
      <c r="E272" s="32">
        <f t="shared" si="26"/>
        <v>-1.8775850000000001</v>
      </c>
      <c r="F272" s="32">
        <f t="shared" si="26"/>
        <v>-1.9023319999999999</v>
      </c>
      <c r="G272" s="32">
        <f t="shared" si="26"/>
        <v>-4.750972</v>
      </c>
      <c r="H272" s="32">
        <f t="shared" si="26"/>
        <v>-7.9287840000000003</v>
      </c>
      <c r="I272" s="32">
        <f t="shared" si="26"/>
        <v>-8.7533750000000001</v>
      </c>
      <c r="J272" s="31">
        <v>14.442774999999999</v>
      </c>
      <c r="K272" s="31">
        <v>-4.750972</v>
      </c>
      <c r="L272" s="31">
        <v>-1.8775850000000001</v>
      </c>
      <c r="M272" s="31">
        <v>-8.7533750000000001</v>
      </c>
      <c r="N272" s="31">
        <v>-0.93833</v>
      </c>
      <c r="O272" s="31">
        <v>-7.9287840000000003</v>
      </c>
      <c r="P272" s="31">
        <v>11.708603999999999</v>
      </c>
      <c r="Q272" s="31">
        <v>-1.9023319999999999</v>
      </c>
      <c r="S272" s="33">
        <f t="shared" si="24"/>
        <v>-1.9023319999999999</v>
      </c>
      <c r="T272">
        <v>-1.9023319999999999</v>
      </c>
      <c r="U272">
        <f t="shared" si="25"/>
        <v>5</v>
      </c>
      <c r="V272">
        <f t="shared" si="23"/>
        <v>0.2</v>
      </c>
      <c r="X272" s="16">
        <v>1</v>
      </c>
    </row>
    <row r="273" spans="1:24" x14ac:dyDescent="0.25">
      <c r="A273" s="9">
        <v>8</v>
      </c>
      <c r="B273" s="32">
        <f t="shared" si="26"/>
        <v>15.878880000000001</v>
      </c>
      <c r="C273" s="32">
        <f t="shared" si="26"/>
        <v>7.6039139999999996</v>
      </c>
      <c r="D273" s="32">
        <f t="shared" si="26"/>
        <v>5.0250940000000002</v>
      </c>
      <c r="E273" s="32">
        <f t="shared" si="26"/>
        <v>-2.1345719999999999</v>
      </c>
      <c r="F273" s="32">
        <f t="shared" si="26"/>
        <v>-2.8703970000000001</v>
      </c>
      <c r="G273" s="32">
        <f t="shared" si="26"/>
        <v>-3.6837879999999998</v>
      </c>
      <c r="H273" s="32">
        <f t="shared" si="26"/>
        <v>-6.3380999999999998</v>
      </c>
      <c r="I273" s="32">
        <f t="shared" si="26"/>
        <v>-13.481033</v>
      </c>
      <c r="J273" s="31">
        <v>5.0250940000000002</v>
      </c>
      <c r="K273" s="31">
        <v>15.878880000000001</v>
      </c>
      <c r="L273" s="31">
        <v>-13.481033</v>
      </c>
      <c r="M273" s="31">
        <v>-3.6837879999999998</v>
      </c>
      <c r="N273" s="31">
        <v>-2.8703970000000001</v>
      </c>
      <c r="O273" s="31">
        <v>-2.1345719999999999</v>
      </c>
      <c r="P273" s="31">
        <v>-6.3380999999999998</v>
      </c>
      <c r="Q273" s="31">
        <v>7.6039139999999996</v>
      </c>
      <c r="S273" s="33">
        <f t="shared" si="24"/>
        <v>7.6039139999999996</v>
      </c>
      <c r="T273">
        <v>7.6039139999999996</v>
      </c>
      <c r="U273">
        <f t="shared" si="25"/>
        <v>2</v>
      </c>
      <c r="V273">
        <f t="shared" si="23"/>
        <v>0.5</v>
      </c>
      <c r="X273" s="16">
        <v>2</v>
      </c>
    </row>
    <row r="274" spans="1:24" x14ac:dyDescent="0.25">
      <c r="A274" s="9">
        <v>7</v>
      </c>
      <c r="B274" s="32">
        <f t="shared" si="26"/>
        <v>17.911344</v>
      </c>
      <c r="C274" s="32">
        <f t="shared" si="26"/>
        <v>8.5238630000000004</v>
      </c>
      <c r="D274" s="32">
        <f t="shared" si="26"/>
        <v>-0.84261799999999998</v>
      </c>
      <c r="E274" s="32">
        <f t="shared" si="26"/>
        <v>-2.287299</v>
      </c>
      <c r="F274" s="32">
        <f t="shared" si="26"/>
        <v>-2.401265</v>
      </c>
      <c r="G274" s="32">
        <f t="shared" si="26"/>
        <v>-4.5269120000000003</v>
      </c>
      <c r="H274" s="32">
        <f t="shared" si="26"/>
        <v>-6.9817970000000003</v>
      </c>
      <c r="I274" s="32">
        <f t="shared" si="26"/>
        <v>-9.3953159999999993</v>
      </c>
      <c r="J274" s="31">
        <v>-2.401265</v>
      </c>
      <c r="K274" s="31">
        <v>-6.9817970000000003</v>
      </c>
      <c r="L274" s="31">
        <v>-9.3953159999999993</v>
      </c>
      <c r="M274" s="31">
        <v>-0.84261799999999998</v>
      </c>
      <c r="N274" s="31">
        <v>17.911344</v>
      </c>
      <c r="O274" s="31">
        <v>-2.287299</v>
      </c>
      <c r="P274" s="31">
        <v>8.5238630000000004</v>
      </c>
      <c r="Q274" s="31">
        <v>-4.5269120000000003</v>
      </c>
      <c r="S274" s="33">
        <f t="shared" si="24"/>
        <v>8.5238630000000004</v>
      </c>
      <c r="T274">
        <v>8.5238630000000004</v>
      </c>
      <c r="U274">
        <f t="shared" si="25"/>
        <v>2</v>
      </c>
      <c r="V274">
        <f t="shared" si="23"/>
        <v>0.5</v>
      </c>
      <c r="X274" s="16">
        <v>5</v>
      </c>
    </row>
    <row r="275" spans="1:24" x14ac:dyDescent="0.25">
      <c r="A275" s="9">
        <v>8</v>
      </c>
      <c r="B275" s="32">
        <f t="shared" si="26"/>
        <v>32.129368999999997</v>
      </c>
      <c r="C275" s="32">
        <f t="shared" si="26"/>
        <v>18.670256999999999</v>
      </c>
      <c r="D275" s="32">
        <f t="shared" si="26"/>
        <v>4.4696179999999996</v>
      </c>
      <c r="E275" s="32">
        <f t="shared" si="26"/>
        <v>-1.9780409999999999</v>
      </c>
      <c r="F275" s="32">
        <f t="shared" si="26"/>
        <v>-12.758008</v>
      </c>
      <c r="G275" s="32">
        <f t="shared" si="26"/>
        <v>-13.136587</v>
      </c>
      <c r="H275" s="32">
        <f t="shared" si="26"/>
        <v>-13.344192</v>
      </c>
      <c r="I275" s="32">
        <f t="shared" si="26"/>
        <v>-14.052415999999999</v>
      </c>
      <c r="J275" s="31">
        <v>-12.758008</v>
      </c>
      <c r="K275" s="31">
        <v>4.4696179999999996</v>
      </c>
      <c r="L275" s="31">
        <v>-13.136587</v>
      </c>
      <c r="M275" s="31">
        <v>-14.052415999999999</v>
      </c>
      <c r="N275" s="31">
        <v>18.670256999999999</v>
      </c>
      <c r="O275" s="31">
        <v>-1.9780409999999999</v>
      </c>
      <c r="P275" s="31">
        <v>32.129368999999997</v>
      </c>
      <c r="Q275" s="31">
        <v>-13.344192</v>
      </c>
      <c r="S275" s="33">
        <f t="shared" si="24"/>
        <v>-13.344192</v>
      </c>
      <c r="T275">
        <v>-13.344192</v>
      </c>
      <c r="U275">
        <f t="shared" si="25"/>
        <v>7</v>
      </c>
      <c r="V275">
        <f t="shared" si="23"/>
        <v>0.14285714285714285</v>
      </c>
      <c r="X275" s="16">
        <v>7</v>
      </c>
    </row>
    <row r="276" spans="1:24" x14ac:dyDescent="0.25">
      <c r="A276" s="9">
        <v>2</v>
      </c>
      <c r="B276" s="32">
        <f t="shared" si="26"/>
        <v>12.801781999999999</v>
      </c>
      <c r="C276" s="32">
        <f t="shared" si="26"/>
        <v>8.1510280000000002</v>
      </c>
      <c r="D276" s="32">
        <f t="shared" si="26"/>
        <v>3.630042</v>
      </c>
      <c r="E276" s="32">
        <f t="shared" si="26"/>
        <v>3.3815770000000001</v>
      </c>
      <c r="F276" s="32">
        <f t="shared" si="26"/>
        <v>9.8707000000000003E-2</v>
      </c>
      <c r="G276" s="32">
        <f t="shared" si="26"/>
        <v>-0.62844699999999998</v>
      </c>
      <c r="H276" s="32">
        <f t="shared" si="26"/>
        <v>-10.534293</v>
      </c>
      <c r="I276" s="32">
        <f t="shared" si="26"/>
        <v>-16.900395</v>
      </c>
      <c r="J276" s="31">
        <v>3.630042</v>
      </c>
      <c r="K276" s="31">
        <v>9.8707000000000003E-2</v>
      </c>
      <c r="L276" s="31">
        <v>-10.534293</v>
      </c>
      <c r="M276" s="31">
        <v>-16.900395</v>
      </c>
      <c r="N276" s="31">
        <v>8.1510280000000002</v>
      </c>
      <c r="O276" s="31">
        <v>3.3815770000000001</v>
      </c>
      <c r="P276" s="31">
        <v>12.801781999999999</v>
      </c>
      <c r="Q276" s="31">
        <v>-0.62844699999999998</v>
      </c>
      <c r="S276" s="33">
        <f t="shared" si="24"/>
        <v>9.8707000000000003E-2</v>
      </c>
      <c r="T276">
        <v>9.8707000000000003E-2</v>
      </c>
      <c r="U276">
        <f t="shared" si="25"/>
        <v>5</v>
      </c>
      <c r="V276">
        <f t="shared" si="23"/>
        <v>0.2</v>
      </c>
      <c r="X276" s="16">
        <v>7</v>
      </c>
    </row>
    <row r="277" spans="1:24" x14ac:dyDescent="0.25">
      <c r="A277" s="9">
        <v>7</v>
      </c>
      <c r="B277" s="32">
        <f t="shared" si="26"/>
        <v>26.691831000000001</v>
      </c>
      <c r="C277" s="32">
        <f t="shared" si="26"/>
        <v>24.281245999999999</v>
      </c>
      <c r="D277" s="32">
        <f t="shared" si="26"/>
        <v>-1.939821</v>
      </c>
      <c r="E277" s="32">
        <f t="shared" si="26"/>
        <v>-4.2325020000000002</v>
      </c>
      <c r="F277" s="32">
        <f t="shared" si="26"/>
        <v>-4.4929389999999998</v>
      </c>
      <c r="G277" s="32">
        <f t="shared" si="26"/>
        <v>-6.774095</v>
      </c>
      <c r="H277" s="32">
        <f t="shared" si="26"/>
        <v>-14.982804</v>
      </c>
      <c r="I277" s="32">
        <f t="shared" si="26"/>
        <v>-18.550920000000001</v>
      </c>
      <c r="J277" s="31">
        <v>-6.774095</v>
      </c>
      <c r="K277" s="31">
        <v>-14.982804</v>
      </c>
      <c r="L277" s="31">
        <v>-4.4929389999999998</v>
      </c>
      <c r="M277" s="31">
        <v>-1.939821</v>
      </c>
      <c r="N277" s="31">
        <v>-4.2325020000000002</v>
      </c>
      <c r="O277" s="31">
        <v>-18.550920000000001</v>
      </c>
      <c r="P277" s="31">
        <v>26.691831000000001</v>
      </c>
      <c r="Q277" s="31">
        <v>24.281245999999999</v>
      </c>
      <c r="S277" s="33">
        <f t="shared" si="24"/>
        <v>26.691831000000001</v>
      </c>
      <c r="T277">
        <v>26.691831000000001</v>
      </c>
      <c r="U277">
        <f t="shared" si="25"/>
        <v>1</v>
      </c>
      <c r="V277">
        <f t="shared" si="23"/>
        <v>1</v>
      </c>
      <c r="X277" s="16">
        <v>7</v>
      </c>
    </row>
    <row r="278" spans="1:24" x14ac:dyDescent="0.25">
      <c r="A278" s="9">
        <v>5</v>
      </c>
      <c r="B278" s="32">
        <f t="shared" si="26"/>
        <v>91.494887000000006</v>
      </c>
      <c r="C278" s="32">
        <f t="shared" si="26"/>
        <v>30.195627000000002</v>
      </c>
      <c r="D278" s="32">
        <f t="shared" si="26"/>
        <v>10.084275999999999</v>
      </c>
      <c r="E278" s="32">
        <f t="shared" si="26"/>
        <v>-20.360274</v>
      </c>
      <c r="F278" s="32">
        <f t="shared" si="26"/>
        <v>-20.519411000000002</v>
      </c>
      <c r="G278" s="32">
        <f t="shared" si="26"/>
        <v>-21.060872</v>
      </c>
      <c r="H278" s="32">
        <f t="shared" si="26"/>
        <v>-33.552563999999997</v>
      </c>
      <c r="I278" s="32">
        <f t="shared" si="26"/>
        <v>-36.281666999999999</v>
      </c>
      <c r="J278" s="31">
        <v>-33.552563999999997</v>
      </c>
      <c r="K278" s="31">
        <v>-21.060872</v>
      </c>
      <c r="L278" s="31">
        <v>-20.360274</v>
      </c>
      <c r="M278" s="31">
        <v>-20.519411000000002</v>
      </c>
      <c r="N278" s="31">
        <v>91.494887000000006</v>
      </c>
      <c r="O278" s="31">
        <v>30.195627000000002</v>
      </c>
      <c r="P278" s="31">
        <v>10.084275999999999</v>
      </c>
      <c r="Q278" s="31">
        <v>-36.281666999999999</v>
      </c>
      <c r="S278" s="33">
        <f t="shared" si="24"/>
        <v>91.494887000000006</v>
      </c>
      <c r="T278">
        <v>91.494887000000006</v>
      </c>
      <c r="U278">
        <f t="shared" si="25"/>
        <v>1</v>
      </c>
      <c r="V278">
        <f t="shared" si="23"/>
        <v>1</v>
      </c>
      <c r="X278" s="16">
        <v>5</v>
      </c>
    </row>
    <row r="279" spans="1:24" x14ac:dyDescent="0.25">
      <c r="A279" s="9">
        <v>7</v>
      </c>
      <c r="B279" s="32">
        <f t="shared" si="26"/>
        <v>120.99412</v>
      </c>
      <c r="C279" s="32">
        <f t="shared" si="26"/>
        <v>54.390974999999997</v>
      </c>
      <c r="D279" s="32">
        <f t="shared" si="26"/>
        <v>23.323726000000001</v>
      </c>
      <c r="E279" s="32">
        <f t="shared" si="26"/>
        <v>-0.40492699999999998</v>
      </c>
      <c r="F279" s="32">
        <f t="shared" si="26"/>
        <v>-14.614947000000001</v>
      </c>
      <c r="G279" s="32">
        <f t="shared" si="26"/>
        <v>-36.314436000000001</v>
      </c>
      <c r="H279" s="32">
        <f t="shared" si="26"/>
        <v>-60.551191000000003</v>
      </c>
      <c r="I279" s="32">
        <f t="shared" si="26"/>
        <v>-86.823319999999995</v>
      </c>
      <c r="J279" s="31">
        <v>-36.314436000000001</v>
      </c>
      <c r="K279" s="31">
        <v>120.99412</v>
      </c>
      <c r="L279" s="31">
        <v>-60.551191000000003</v>
      </c>
      <c r="M279" s="31">
        <v>-14.614947000000001</v>
      </c>
      <c r="N279" s="31">
        <v>-0.40492699999999998</v>
      </c>
      <c r="O279" s="31">
        <v>-86.823319999999995</v>
      </c>
      <c r="P279" s="31">
        <v>54.390974999999997</v>
      </c>
      <c r="Q279" s="31">
        <v>23.323726000000001</v>
      </c>
      <c r="S279" s="33">
        <f t="shared" si="24"/>
        <v>54.390974999999997</v>
      </c>
      <c r="T279">
        <v>54.390974999999997</v>
      </c>
      <c r="U279">
        <f t="shared" si="25"/>
        <v>2</v>
      </c>
      <c r="V279">
        <f t="shared" si="23"/>
        <v>0.5</v>
      </c>
      <c r="X279" s="16">
        <v>2</v>
      </c>
    </row>
    <row r="280" spans="1:24" x14ac:dyDescent="0.25">
      <c r="A280" s="9">
        <v>5</v>
      </c>
      <c r="B280" s="32">
        <f t="shared" si="26"/>
        <v>81.295276000000001</v>
      </c>
      <c r="C280" s="32">
        <f t="shared" si="26"/>
        <v>11.337771999999999</v>
      </c>
      <c r="D280" s="32">
        <f t="shared" si="26"/>
        <v>10.577847999999999</v>
      </c>
      <c r="E280" s="32">
        <f t="shared" si="26"/>
        <v>3.6526369999999999</v>
      </c>
      <c r="F280" s="32">
        <f t="shared" si="26"/>
        <v>8.3474999999999994E-2</v>
      </c>
      <c r="G280" s="32">
        <f t="shared" si="26"/>
        <v>-6.3100550000000002</v>
      </c>
      <c r="H280" s="32">
        <f t="shared" si="26"/>
        <v>-44.457228999999998</v>
      </c>
      <c r="I280" s="32">
        <f t="shared" si="26"/>
        <v>-56.179716999999997</v>
      </c>
      <c r="J280" s="31">
        <v>11.337771999999999</v>
      </c>
      <c r="K280" s="31">
        <v>10.577847999999999</v>
      </c>
      <c r="L280" s="31">
        <v>3.6526369999999999</v>
      </c>
      <c r="M280" s="31">
        <v>-44.457228999999998</v>
      </c>
      <c r="N280" s="31">
        <v>81.295276000000001</v>
      </c>
      <c r="O280" s="31">
        <v>-6.3100550000000002</v>
      </c>
      <c r="P280" s="31">
        <v>-56.179716999999997</v>
      </c>
      <c r="Q280" s="31">
        <v>8.3474999999999994E-2</v>
      </c>
      <c r="S280" s="33">
        <f t="shared" si="24"/>
        <v>81.295276000000001</v>
      </c>
      <c r="T280">
        <v>81.295276000000001</v>
      </c>
      <c r="U280">
        <f t="shared" si="25"/>
        <v>1</v>
      </c>
      <c r="V280">
        <f t="shared" si="23"/>
        <v>1</v>
      </c>
      <c r="X280" s="16">
        <v>5</v>
      </c>
    </row>
    <row r="281" spans="1:24" x14ac:dyDescent="0.25">
      <c r="A281" s="9">
        <v>5</v>
      </c>
      <c r="B281" s="32">
        <f t="shared" si="26"/>
        <v>101.256192</v>
      </c>
      <c r="C281" s="32">
        <f t="shared" si="26"/>
        <v>21.874030000000001</v>
      </c>
      <c r="D281" s="32">
        <f t="shared" si="26"/>
        <v>13.458644</v>
      </c>
      <c r="E281" s="32">
        <f t="shared" si="26"/>
        <v>-10.147254</v>
      </c>
      <c r="F281" s="32">
        <f t="shared" si="26"/>
        <v>-12.633705000000001</v>
      </c>
      <c r="G281" s="32">
        <f t="shared" si="26"/>
        <v>-26.588412000000002</v>
      </c>
      <c r="H281" s="32">
        <f t="shared" si="26"/>
        <v>-34.109838000000003</v>
      </c>
      <c r="I281" s="32">
        <f t="shared" si="26"/>
        <v>-53.109659999999998</v>
      </c>
      <c r="J281" s="31">
        <v>21.874030000000001</v>
      </c>
      <c r="K281" s="31">
        <v>-10.147254</v>
      </c>
      <c r="L281" s="31">
        <v>-26.588412000000002</v>
      </c>
      <c r="M281" s="31">
        <v>-12.633705000000001</v>
      </c>
      <c r="N281" s="31">
        <v>101.256192</v>
      </c>
      <c r="O281" s="31">
        <v>-34.109838000000003</v>
      </c>
      <c r="P281" s="31">
        <v>-53.109659999999998</v>
      </c>
      <c r="Q281" s="31">
        <v>13.458644</v>
      </c>
      <c r="S281" s="33">
        <f t="shared" si="24"/>
        <v>101.256192</v>
      </c>
      <c r="T281">
        <v>101.256192</v>
      </c>
      <c r="U281">
        <f t="shared" si="25"/>
        <v>1</v>
      </c>
      <c r="V281">
        <f t="shared" si="23"/>
        <v>1</v>
      </c>
      <c r="X281" s="16">
        <v>5</v>
      </c>
    </row>
    <row r="282" spans="1:24" x14ac:dyDescent="0.25">
      <c r="A282" s="9">
        <v>5</v>
      </c>
      <c r="B282" s="32">
        <f t="shared" si="26"/>
        <v>79.807548999999995</v>
      </c>
      <c r="C282" s="32">
        <f t="shared" si="26"/>
        <v>60.526727000000001</v>
      </c>
      <c r="D282" s="32">
        <f t="shared" si="26"/>
        <v>16.668308</v>
      </c>
      <c r="E282" s="32">
        <f t="shared" si="26"/>
        <v>7.1748969999999996</v>
      </c>
      <c r="F282" s="32">
        <f t="shared" si="26"/>
        <v>3.2626379999999999</v>
      </c>
      <c r="G282" s="32">
        <f t="shared" si="26"/>
        <v>-48.804678000000003</v>
      </c>
      <c r="H282" s="32">
        <f t="shared" si="26"/>
        <v>-56.001676000000003</v>
      </c>
      <c r="I282" s="32">
        <f t="shared" si="26"/>
        <v>-62.633766000000001</v>
      </c>
      <c r="J282" s="31">
        <v>-56.001676000000003</v>
      </c>
      <c r="K282" s="31">
        <v>79.807548999999995</v>
      </c>
      <c r="L282" s="31">
        <v>7.1748969999999996</v>
      </c>
      <c r="M282" s="31">
        <v>-62.633766000000001</v>
      </c>
      <c r="N282" s="31">
        <v>60.526727000000001</v>
      </c>
      <c r="O282" s="31">
        <v>3.2626379999999999</v>
      </c>
      <c r="P282" s="31">
        <v>-48.804678000000003</v>
      </c>
      <c r="Q282" s="31">
        <v>16.668308</v>
      </c>
      <c r="S282" s="33">
        <f t="shared" si="24"/>
        <v>60.526727000000001</v>
      </c>
      <c r="T282">
        <v>60.526727000000001</v>
      </c>
      <c r="U282">
        <f t="shared" si="25"/>
        <v>2</v>
      </c>
      <c r="V282">
        <f t="shared" si="23"/>
        <v>0.5</v>
      </c>
      <c r="X282" s="16">
        <v>2</v>
      </c>
    </row>
    <row r="283" spans="1:24" x14ac:dyDescent="0.25">
      <c r="A283" s="9">
        <v>5</v>
      </c>
      <c r="B283" s="32">
        <f t="shared" si="26"/>
        <v>32.892532000000003</v>
      </c>
      <c r="C283" s="32">
        <f t="shared" si="26"/>
        <v>9.8060089999999995</v>
      </c>
      <c r="D283" s="32">
        <f t="shared" si="26"/>
        <v>3.4955620000000001</v>
      </c>
      <c r="E283" s="32">
        <f t="shared" si="26"/>
        <v>-4.5352069999999998</v>
      </c>
      <c r="F283" s="32">
        <f t="shared" si="26"/>
        <v>-5.9414069999999999</v>
      </c>
      <c r="G283" s="32">
        <f t="shared" si="26"/>
        <v>-8.1932469999999995</v>
      </c>
      <c r="H283" s="32">
        <f t="shared" si="26"/>
        <v>-10.165126000000001</v>
      </c>
      <c r="I283" s="32">
        <f t="shared" si="26"/>
        <v>-17.359117999999999</v>
      </c>
      <c r="J283" s="31">
        <v>-5.9414069999999999</v>
      </c>
      <c r="K283" s="31">
        <v>-8.1932469999999995</v>
      </c>
      <c r="L283" s="31">
        <v>-17.359117999999999</v>
      </c>
      <c r="M283" s="31">
        <v>-4.5352069999999998</v>
      </c>
      <c r="N283" s="31">
        <v>32.892532000000003</v>
      </c>
      <c r="O283" s="31">
        <v>9.8060089999999995</v>
      </c>
      <c r="P283" s="31">
        <v>3.4955620000000001</v>
      </c>
      <c r="Q283" s="31">
        <v>-10.165126000000001</v>
      </c>
      <c r="S283" s="33">
        <f t="shared" si="24"/>
        <v>32.892532000000003</v>
      </c>
      <c r="T283">
        <v>32.892532000000003</v>
      </c>
      <c r="U283">
        <f t="shared" si="25"/>
        <v>1</v>
      </c>
      <c r="V283">
        <f t="shared" si="23"/>
        <v>1</v>
      </c>
      <c r="X283" s="16">
        <v>5</v>
      </c>
    </row>
    <row r="284" spans="1:24" x14ac:dyDescent="0.25">
      <c r="A284" s="9">
        <v>8</v>
      </c>
      <c r="B284" s="32">
        <f t="shared" si="26"/>
        <v>42.040601000000002</v>
      </c>
      <c r="C284" s="32">
        <f t="shared" si="26"/>
        <v>10.055433000000001</v>
      </c>
      <c r="D284" s="32">
        <f t="shared" si="26"/>
        <v>-1.966847</v>
      </c>
      <c r="E284" s="32">
        <f t="shared" si="26"/>
        <v>-2.3464420000000001</v>
      </c>
      <c r="F284" s="32">
        <f t="shared" si="26"/>
        <v>-4.4129909999999999</v>
      </c>
      <c r="G284" s="32">
        <f t="shared" si="26"/>
        <v>-12.867309000000001</v>
      </c>
      <c r="H284" s="32">
        <f t="shared" si="26"/>
        <v>-13.089383</v>
      </c>
      <c r="I284" s="32">
        <f t="shared" si="26"/>
        <v>-17.413057999999999</v>
      </c>
      <c r="J284" s="31">
        <v>-13.089383</v>
      </c>
      <c r="K284" s="31">
        <v>10.055433000000001</v>
      </c>
      <c r="L284" s="31">
        <v>-17.413057999999999</v>
      </c>
      <c r="M284" s="31">
        <v>-12.867309000000001</v>
      </c>
      <c r="N284" s="31">
        <v>42.040601000000002</v>
      </c>
      <c r="O284" s="31">
        <v>-4.4129909999999999</v>
      </c>
      <c r="P284" s="31">
        <v>-1.966847</v>
      </c>
      <c r="Q284" s="31">
        <v>-2.3464420000000001</v>
      </c>
      <c r="S284" s="33">
        <f t="shared" si="24"/>
        <v>-2.3464420000000001</v>
      </c>
      <c r="T284">
        <v>-2.3464420000000001</v>
      </c>
      <c r="U284">
        <f t="shared" si="25"/>
        <v>4</v>
      </c>
      <c r="V284">
        <f t="shared" si="23"/>
        <v>0.25</v>
      </c>
      <c r="X284" s="16">
        <v>5</v>
      </c>
    </row>
    <row r="285" spans="1:24" x14ac:dyDescent="0.25">
      <c r="A285" s="9">
        <v>5</v>
      </c>
      <c r="B285" s="32">
        <f t="shared" si="26"/>
        <v>48.910310000000003</v>
      </c>
      <c r="C285" s="32">
        <f t="shared" si="26"/>
        <v>2.8793090000000001</v>
      </c>
      <c r="D285" s="32">
        <f t="shared" si="26"/>
        <v>0.870309</v>
      </c>
      <c r="E285" s="32">
        <f t="shared" si="26"/>
        <v>-1.153786</v>
      </c>
      <c r="F285" s="32">
        <f t="shared" si="26"/>
        <v>-6.3143960000000003</v>
      </c>
      <c r="G285" s="32">
        <f t="shared" si="26"/>
        <v>-13.984563</v>
      </c>
      <c r="H285" s="32">
        <f t="shared" si="26"/>
        <v>-14.830963000000001</v>
      </c>
      <c r="I285" s="32">
        <f t="shared" si="26"/>
        <v>-16.37622</v>
      </c>
      <c r="J285" s="31">
        <v>-1.153786</v>
      </c>
      <c r="K285" s="31">
        <v>-6.3143960000000003</v>
      </c>
      <c r="L285" s="31">
        <v>-14.830963000000001</v>
      </c>
      <c r="M285" s="31">
        <v>2.8793090000000001</v>
      </c>
      <c r="N285" s="31">
        <v>48.910310000000003</v>
      </c>
      <c r="O285" s="31">
        <v>0.870309</v>
      </c>
      <c r="P285" s="31">
        <v>-16.37622</v>
      </c>
      <c r="Q285" s="31">
        <v>-13.984563</v>
      </c>
      <c r="S285" s="33">
        <f t="shared" si="24"/>
        <v>48.910310000000003</v>
      </c>
      <c r="T285">
        <v>48.910310000000003</v>
      </c>
      <c r="U285">
        <f t="shared" si="25"/>
        <v>1</v>
      </c>
      <c r="V285">
        <f t="shared" si="23"/>
        <v>1</v>
      </c>
      <c r="X285" s="16">
        <v>5</v>
      </c>
    </row>
    <row r="286" spans="1:24" x14ac:dyDescent="0.25">
      <c r="A286" s="9">
        <v>5</v>
      </c>
      <c r="B286" s="32">
        <f t="shared" si="26"/>
        <v>29.726794000000002</v>
      </c>
      <c r="C286" s="32">
        <f t="shared" si="26"/>
        <v>15.545337</v>
      </c>
      <c r="D286" s="32">
        <f t="shared" si="26"/>
        <v>2.1033390000000001</v>
      </c>
      <c r="E286" s="32">
        <f t="shared" si="26"/>
        <v>1.23149</v>
      </c>
      <c r="F286" s="32">
        <f t="shared" si="26"/>
        <v>-7.2450840000000003</v>
      </c>
      <c r="G286" s="32">
        <f t="shared" si="26"/>
        <v>-8.2893329999999992</v>
      </c>
      <c r="H286" s="32">
        <f t="shared" si="26"/>
        <v>-15.612231</v>
      </c>
      <c r="I286" s="32">
        <f t="shared" si="26"/>
        <v>-17.460314</v>
      </c>
      <c r="J286" s="31">
        <v>-7.2450840000000003</v>
      </c>
      <c r="K286" s="31">
        <v>15.545337</v>
      </c>
      <c r="L286" s="31">
        <v>-17.460314</v>
      </c>
      <c r="M286" s="31">
        <v>-8.2893329999999992</v>
      </c>
      <c r="N286" s="31">
        <v>29.726794000000002</v>
      </c>
      <c r="O286" s="31">
        <v>1.23149</v>
      </c>
      <c r="P286" s="31">
        <v>2.1033390000000001</v>
      </c>
      <c r="Q286" s="31">
        <v>-15.612231</v>
      </c>
      <c r="S286" s="33">
        <f t="shared" si="24"/>
        <v>29.726794000000002</v>
      </c>
      <c r="T286">
        <v>29.726794000000002</v>
      </c>
      <c r="U286">
        <f t="shared" si="25"/>
        <v>1</v>
      </c>
      <c r="V286">
        <f t="shared" si="23"/>
        <v>1</v>
      </c>
      <c r="X286" s="16">
        <v>5</v>
      </c>
    </row>
    <row r="287" spans="1:24" x14ac:dyDescent="0.25">
      <c r="A287" s="9">
        <v>8</v>
      </c>
      <c r="B287" s="32">
        <f t="shared" si="26"/>
        <v>56.574514000000001</v>
      </c>
      <c r="C287" s="32">
        <f t="shared" si="26"/>
        <v>11.867537</v>
      </c>
      <c r="D287" s="32">
        <f t="shared" si="26"/>
        <v>-0.274868</v>
      </c>
      <c r="E287" s="32">
        <f t="shared" si="26"/>
        <v>-2.1962060000000001</v>
      </c>
      <c r="F287" s="32">
        <f t="shared" si="26"/>
        <v>-10.052784000000001</v>
      </c>
      <c r="G287" s="32">
        <f t="shared" si="26"/>
        <v>-15.346921</v>
      </c>
      <c r="H287" s="32">
        <f t="shared" si="26"/>
        <v>-20.168704000000002</v>
      </c>
      <c r="I287" s="32">
        <f t="shared" si="26"/>
        <v>-20.402564999999999</v>
      </c>
      <c r="J287" s="31">
        <v>-15.346921</v>
      </c>
      <c r="K287" s="31">
        <v>11.867537</v>
      </c>
      <c r="L287" s="31">
        <v>-20.402564999999999</v>
      </c>
      <c r="M287" s="31">
        <v>-20.168704000000002</v>
      </c>
      <c r="N287" s="31">
        <v>56.574514000000001</v>
      </c>
      <c r="O287" s="31">
        <v>-2.1962060000000001</v>
      </c>
      <c r="P287" s="31">
        <v>-0.274868</v>
      </c>
      <c r="Q287" s="31">
        <v>-10.052784000000001</v>
      </c>
      <c r="S287" s="33">
        <f t="shared" si="24"/>
        <v>-10.052784000000001</v>
      </c>
      <c r="T287">
        <v>-10.052784000000001</v>
      </c>
      <c r="U287">
        <f t="shared" si="25"/>
        <v>5</v>
      </c>
      <c r="V287">
        <f t="shared" si="23"/>
        <v>0.2</v>
      </c>
      <c r="X287" s="16">
        <v>5</v>
      </c>
    </row>
    <row r="288" spans="1:24" x14ac:dyDescent="0.25">
      <c r="A288" s="9">
        <v>5</v>
      </c>
      <c r="B288" s="32">
        <f t="shared" si="26"/>
        <v>35.823830000000001</v>
      </c>
      <c r="C288" s="32">
        <f t="shared" si="26"/>
        <v>9.3290430000000004</v>
      </c>
      <c r="D288" s="32">
        <f t="shared" si="26"/>
        <v>1.783731</v>
      </c>
      <c r="E288" s="32">
        <f t="shared" si="26"/>
        <v>-1.90401</v>
      </c>
      <c r="F288" s="32">
        <f t="shared" si="26"/>
        <v>-2.9023300000000001</v>
      </c>
      <c r="G288" s="32">
        <f t="shared" si="26"/>
        <v>-6.7535119999999997</v>
      </c>
      <c r="H288" s="32">
        <f t="shared" si="26"/>
        <v>-15.310808</v>
      </c>
      <c r="I288" s="32">
        <f t="shared" si="26"/>
        <v>-20.065947000000001</v>
      </c>
      <c r="J288" s="31">
        <v>-20.065947000000001</v>
      </c>
      <c r="K288" s="31">
        <v>9.3290430000000004</v>
      </c>
      <c r="L288" s="31">
        <v>-2.9023300000000001</v>
      </c>
      <c r="M288" s="31">
        <v>-1.90401</v>
      </c>
      <c r="N288" s="31">
        <v>35.823830000000001</v>
      </c>
      <c r="O288" s="31">
        <v>1.783731</v>
      </c>
      <c r="P288" s="31">
        <v>-6.7535119999999997</v>
      </c>
      <c r="Q288" s="31">
        <v>-15.310808</v>
      </c>
      <c r="S288" s="33">
        <f t="shared" si="24"/>
        <v>35.823830000000001</v>
      </c>
      <c r="T288">
        <v>35.823830000000001</v>
      </c>
      <c r="U288">
        <f t="shared" si="25"/>
        <v>1</v>
      </c>
      <c r="V288">
        <f t="shared" si="23"/>
        <v>1</v>
      </c>
      <c r="X288" s="16">
        <v>5</v>
      </c>
    </row>
    <row r="289" spans="1:24" x14ac:dyDescent="0.25">
      <c r="A289" s="9">
        <v>8</v>
      </c>
      <c r="B289" s="32">
        <f t="shared" si="26"/>
        <v>119.75495600000001</v>
      </c>
      <c r="C289" s="32">
        <f t="shared" si="26"/>
        <v>50.957096</v>
      </c>
      <c r="D289" s="32">
        <f t="shared" si="26"/>
        <v>-6.9812770000000004</v>
      </c>
      <c r="E289" s="32">
        <f t="shared" si="26"/>
        <v>-22.136703000000001</v>
      </c>
      <c r="F289" s="32">
        <f t="shared" si="26"/>
        <v>-27.650145999999999</v>
      </c>
      <c r="G289" s="32">
        <f t="shared" si="26"/>
        <v>-34.611483</v>
      </c>
      <c r="H289" s="32">
        <f t="shared" si="26"/>
        <v>-37.420459999999999</v>
      </c>
      <c r="I289" s="32">
        <f t="shared" si="26"/>
        <v>-41.911979000000002</v>
      </c>
      <c r="J289" s="31">
        <v>-34.611483</v>
      </c>
      <c r="K289" s="31">
        <v>50.957096</v>
      </c>
      <c r="L289" s="31">
        <v>-37.420459999999999</v>
      </c>
      <c r="M289" s="31">
        <v>-41.911979000000002</v>
      </c>
      <c r="N289" s="31">
        <v>-27.650145999999999</v>
      </c>
      <c r="O289" s="31">
        <v>-6.9812770000000004</v>
      </c>
      <c r="P289" s="31">
        <v>119.75495600000001</v>
      </c>
      <c r="Q289" s="31">
        <v>-22.136703000000001</v>
      </c>
      <c r="S289" s="33">
        <f t="shared" si="24"/>
        <v>-22.136703000000001</v>
      </c>
      <c r="T289">
        <v>-22.136703000000001</v>
      </c>
      <c r="U289">
        <f t="shared" si="25"/>
        <v>4</v>
      </c>
      <c r="V289">
        <f t="shared" si="23"/>
        <v>0.25</v>
      </c>
      <c r="X289" s="16">
        <v>7</v>
      </c>
    </row>
    <row r="290" spans="1:24" x14ac:dyDescent="0.25">
      <c r="A290" s="9">
        <v>2</v>
      </c>
      <c r="B290" s="32">
        <f t="shared" si="26"/>
        <v>27.642271999999998</v>
      </c>
      <c r="C290" s="32">
        <f t="shared" si="26"/>
        <v>15.416092000000001</v>
      </c>
      <c r="D290" s="32">
        <f t="shared" si="26"/>
        <v>10.205349</v>
      </c>
      <c r="E290" s="32">
        <f t="shared" si="26"/>
        <v>3.6779299999999999</v>
      </c>
      <c r="F290" s="32">
        <f t="shared" si="26"/>
        <v>-6.9420089999999997</v>
      </c>
      <c r="G290" s="32">
        <f t="shared" si="26"/>
        <v>-15.043312999999999</v>
      </c>
      <c r="H290" s="32">
        <f t="shared" si="26"/>
        <v>-16.813649000000002</v>
      </c>
      <c r="I290" s="32">
        <f t="shared" si="26"/>
        <v>-18.142675000000001</v>
      </c>
      <c r="J290" s="31">
        <v>15.416092000000001</v>
      </c>
      <c r="K290" s="31">
        <v>10.205349</v>
      </c>
      <c r="L290" s="31">
        <v>-6.9420089999999997</v>
      </c>
      <c r="M290" s="31">
        <v>-18.142675000000001</v>
      </c>
      <c r="N290" s="31">
        <v>27.642271999999998</v>
      </c>
      <c r="O290" s="31">
        <v>-16.813649000000002</v>
      </c>
      <c r="P290" s="31">
        <v>3.6779299999999999</v>
      </c>
      <c r="Q290" s="31">
        <v>-15.043312999999999</v>
      </c>
      <c r="S290" s="33">
        <f t="shared" si="24"/>
        <v>10.205349</v>
      </c>
      <c r="T290">
        <v>10.205349</v>
      </c>
      <c r="U290">
        <f t="shared" si="25"/>
        <v>3</v>
      </c>
      <c r="V290">
        <f t="shared" si="23"/>
        <v>0.33333333333333331</v>
      </c>
      <c r="X290" s="16">
        <v>5</v>
      </c>
    </row>
    <row r="291" spans="1:24" x14ac:dyDescent="0.25">
      <c r="A291" s="9">
        <v>7</v>
      </c>
      <c r="B291" s="32">
        <f t="shared" si="26"/>
        <v>27.457104000000001</v>
      </c>
      <c r="C291" s="32">
        <f t="shared" si="26"/>
        <v>24.691227999999999</v>
      </c>
      <c r="D291" s="32">
        <f t="shared" si="26"/>
        <v>9.9247549999999993</v>
      </c>
      <c r="E291" s="32">
        <f t="shared" si="26"/>
        <v>-8.5527130000000007</v>
      </c>
      <c r="F291" s="32">
        <f t="shared" si="26"/>
        <v>-8.8120650000000005</v>
      </c>
      <c r="G291" s="32">
        <f t="shared" si="26"/>
        <v>-12.802968</v>
      </c>
      <c r="H291" s="32">
        <f t="shared" si="26"/>
        <v>-14.150429000000001</v>
      </c>
      <c r="I291" s="32">
        <f t="shared" si="26"/>
        <v>-17.754909999999999</v>
      </c>
      <c r="J291" s="31">
        <v>-8.5527130000000007</v>
      </c>
      <c r="K291" s="31">
        <v>-14.150429000000001</v>
      </c>
      <c r="L291" s="31">
        <v>-12.802968</v>
      </c>
      <c r="M291" s="31">
        <v>-8.8120650000000005</v>
      </c>
      <c r="N291" s="31">
        <v>24.691227999999999</v>
      </c>
      <c r="O291" s="31">
        <v>9.9247549999999993</v>
      </c>
      <c r="P291" s="31">
        <v>27.457104000000001</v>
      </c>
      <c r="Q291" s="31">
        <v>-17.754909999999999</v>
      </c>
      <c r="S291" s="33">
        <f t="shared" si="24"/>
        <v>27.457104000000001</v>
      </c>
      <c r="T291">
        <v>27.457104000000001</v>
      </c>
      <c r="U291">
        <f t="shared" si="25"/>
        <v>1</v>
      </c>
      <c r="V291">
        <f t="shared" si="23"/>
        <v>1</v>
      </c>
      <c r="X291" s="16">
        <v>7</v>
      </c>
    </row>
    <row r="292" spans="1:24" x14ac:dyDescent="0.25">
      <c r="A292" s="9">
        <v>5</v>
      </c>
      <c r="B292" s="32">
        <f t="shared" si="26"/>
        <v>132.408522</v>
      </c>
      <c r="C292" s="32">
        <f t="shared" si="26"/>
        <v>23.525137999999998</v>
      </c>
      <c r="D292" s="32">
        <f t="shared" si="26"/>
        <v>2.110023</v>
      </c>
      <c r="E292" s="32">
        <f t="shared" si="26"/>
        <v>-14.109361</v>
      </c>
      <c r="F292" s="32">
        <f t="shared" si="26"/>
        <v>-23.548732999999999</v>
      </c>
      <c r="G292" s="32">
        <f t="shared" si="26"/>
        <v>-24.182939000000001</v>
      </c>
      <c r="H292" s="32">
        <f t="shared" si="26"/>
        <v>-40.746129000000003</v>
      </c>
      <c r="I292" s="32">
        <f t="shared" si="26"/>
        <v>-55.456521000000002</v>
      </c>
      <c r="J292" s="31">
        <v>-40.746129000000003</v>
      </c>
      <c r="K292" s="31">
        <v>-55.456521000000002</v>
      </c>
      <c r="L292" s="31">
        <v>-24.182939000000001</v>
      </c>
      <c r="M292" s="31">
        <v>-23.548732999999999</v>
      </c>
      <c r="N292" s="31">
        <v>132.408522</v>
      </c>
      <c r="O292" s="31">
        <v>23.525137999999998</v>
      </c>
      <c r="P292" s="31">
        <v>2.110023</v>
      </c>
      <c r="Q292" s="31">
        <v>-14.109361</v>
      </c>
      <c r="S292" s="33">
        <f t="shared" si="24"/>
        <v>132.408522</v>
      </c>
      <c r="T292">
        <v>132.408522</v>
      </c>
      <c r="U292">
        <f t="shared" si="25"/>
        <v>1</v>
      </c>
      <c r="V292">
        <f t="shared" si="23"/>
        <v>1</v>
      </c>
      <c r="X292" s="16">
        <v>5</v>
      </c>
    </row>
    <row r="293" spans="1:24" x14ac:dyDescent="0.25">
      <c r="A293" s="9">
        <v>5</v>
      </c>
      <c r="B293" s="32">
        <f t="shared" si="26"/>
        <v>73.021370000000005</v>
      </c>
      <c r="C293" s="32">
        <f t="shared" si="26"/>
        <v>39.604149999999997</v>
      </c>
      <c r="D293" s="32">
        <f t="shared" si="26"/>
        <v>31.576602000000001</v>
      </c>
      <c r="E293" s="32">
        <f t="shared" si="26"/>
        <v>-9.3810079999999996</v>
      </c>
      <c r="F293" s="32">
        <f t="shared" si="26"/>
        <v>-30.790786000000001</v>
      </c>
      <c r="G293" s="32">
        <f t="shared" si="26"/>
        <v>-32.863936000000002</v>
      </c>
      <c r="H293" s="32">
        <f t="shared" si="26"/>
        <v>-34.032845999999999</v>
      </c>
      <c r="I293" s="32">
        <f t="shared" si="26"/>
        <v>-37.133547</v>
      </c>
      <c r="J293" s="31">
        <v>31.576602000000001</v>
      </c>
      <c r="K293" s="31">
        <v>-9.3810079999999996</v>
      </c>
      <c r="L293" s="31">
        <v>-30.790786000000001</v>
      </c>
      <c r="M293" s="31">
        <v>-32.863936000000002</v>
      </c>
      <c r="N293" s="31">
        <v>73.021370000000005</v>
      </c>
      <c r="O293" s="31">
        <v>39.604149999999997</v>
      </c>
      <c r="P293" s="31">
        <v>-37.133547</v>
      </c>
      <c r="Q293" s="31">
        <v>-34.032845999999999</v>
      </c>
      <c r="S293" s="33">
        <f t="shared" si="24"/>
        <v>73.021370000000005</v>
      </c>
      <c r="T293">
        <v>73.021370000000005</v>
      </c>
      <c r="U293">
        <f t="shared" si="25"/>
        <v>1</v>
      </c>
      <c r="V293">
        <f t="shared" si="23"/>
        <v>1</v>
      </c>
      <c r="X293" s="16">
        <v>5</v>
      </c>
    </row>
    <row r="294" spans="1:24" x14ac:dyDescent="0.25">
      <c r="A294" s="9">
        <v>5</v>
      </c>
      <c r="B294" s="32">
        <f t="shared" si="26"/>
        <v>47.411692000000002</v>
      </c>
      <c r="C294" s="32">
        <f t="shared" si="26"/>
        <v>19.983391999999998</v>
      </c>
      <c r="D294" s="32">
        <f t="shared" si="26"/>
        <v>18.074684000000001</v>
      </c>
      <c r="E294" s="32">
        <f t="shared" si="26"/>
        <v>-2.701813</v>
      </c>
      <c r="F294" s="32">
        <f t="shared" si="26"/>
        <v>-6.0945049999999998</v>
      </c>
      <c r="G294" s="32">
        <f t="shared" si="26"/>
        <v>-8.1980020000000007</v>
      </c>
      <c r="H294" s="32">
        <f t="shared" si="26"/>
        <v>-9.9964449999999996</v>
      </c>
      <c r="I294" s="32">
        <f t="shared" si="26"/>
        <v>-58.479005000000001</v>
      </c>
      <c r="J294" s="31">
        <v>18.074684000000001</v>
      </c>
      <c r="K294" s="31">
        <v>19.983391999999998</v>
      </c>
      <c r="L294" s="31">
        <v>-6.0945049999999998</v>
      </c>
      <c r="M294" s="31">
        <v>-2.701813</v>
      </c>
      <c r="N294" s="31">
        <v>47.411692000000002</v>
      </c>
      <c r="O294" s="31">
        <v>-58.479005000000001</v>
      </c>
      <c r="P294" s="31">
        <v>-8.1980020000000007</v>
      </c>
      <c r="Q294" s="31">
        <v>-9.9964449999999996</v>
      </c>
      <c r="S294" s="33">
        <f t="shared" si="24"/>
        <v>47.411692000000002</v>
      </c>
      <c r="T294">
        <v>47.411692000000002</v>
      </c>
      <c r="U294">
        <f t="shared" si="25"/>
        <v>1</v>
      </c>
      <c r="V294">
        <f t="shared" si="23"/>
        <v>1</v>
      </c>
      <c r="X294" s="16">
        <v>5</v>
      </c>
    </row>
    <row r="295" spans="1:24" x14ac:dyDescent="0.25">
      <c r="A295" s="9">
        <v>2</v>
      </c>
      <c r="B295" s="32">
        <f t="shared" si="26"/>
        <v>28.105239000000001</v>
      </c>
      <c r="C295" s="32">
        <f t="shared" si="26"/>
        <v>26.585350999999999</v>
      </c>
      <c r="D295" s="32">
        <f t="shared" si="26"/>
        <v>26.282755000000002</v>
      </c>
      <c r="E295" s="32">
        <f t="shared" si="26"/>
        <v>19.169129999999999</v>
      </c>
      <c r="F295" s="32">
        <f t="shared" si="26"/>
        <v>4.1074809999999999</v>
      </c>
      <c r="G295" s="32">
        <f t="shared" si="26"/>
        <v>-17.923971999999999</v>
      </c>
      <c r="H295" s="32">
        <f t="shared" si="26"/>
        <v>-39.437731999999997</v>
      </c>
      <c r="I295" s="32">
        <f t="shared" si="26"/>
        <v>-46.888250999999997</v>
      </c>
      <c r="J295" s="31">
        <v>26.585350999999999</v>
      </c>
      <c r="K295" s="31">
        <v>26.282755000000002</v>
      </c>
      <c r="L295" s="31">
        <v>-17.923971999999999</v>
      </c>
      <c r="M295" s="31">
        <v>-46.888250999999997</v>
      </c>
      <c r="N295" s="31">
        <v>28.105239000000001</v>
      </c>
      <c r="O295" s="31">
        <v>19.169129999999999</v>
      </c>
      <c r="P295" s="31">
        <v>4.1074809999999999</v>
      </c>
      <c r="Q295" s="31">
        <v>-39.437731999999997</v>
      </c>
      <c r="S295" s="33">
        <f t="shared" si="24"/>
        <v>26.282755000000002</v>
      </c>
      <c r="T295">
        <v>26.282755000000002</v>
      </c>
      <c r="U295">
        <f t="shared" si="25"/>
        <v>3</v>
      </c>
      <c r="V295">
        <f t="shared" si="23"/>
        <v>0.33333333333333331</v>
      </c>
      <c r="X295" s="16">
        <v>5</v>
      </c>
    </row>
    <row r="296" spans="1:24" x14ac:dyDescent="0.25">
      <c r="A296" s="9">
        <v>5</v>
      </c>
      <c r="B296" s="32">
        <f t="shared" si="26"/>
        <v>111.009783</v>
      </c>
      <c r="C296" s="32">
        <f t="shared" si="26"/>
        <v>9.6288450000000001</v>
      </c>
      <c r="D296" s="32">
        <f t="shared" si="26"/>
        <v>3.6908219999999998</v>
      </c>
      <c r="E296" s="32">
        <f t="shared" si="26"/>
        <v>-4.0150610000000002</v>
      </c>
      <c r="F296" s="32">
        <f t="shared" si="26"/>
        <v>-4.4000069999999996</v>
      </c>
      <c r="G296" s="32">
        <f t="shared" si="26"/>
        <v>-23.02459</v>
      </c>
      <c r="H296" s="32">
        <f t="shared" si="26"/>
        <v>-40.212653000000003</v>
      </c>
      <c r="I296" s="32">
        <f t="shared" si="26"/>
        <v>-52.677143999999998</v>
      </c>
      <c r="J296" s="31">
        <v>-23.02459</v>
      </c>
      <c r="K296" s="31">
        <v>-4.4000069999999996</v>
      </c>
      <c r="L296" s="31">
        <v>-40.212653000000003</v>
      </c>
      <c r="M296" s="31">
        <v>-52.677143999999998</v>
      </c>
      <c r="N296" s="31">
        <v>111.009783</v>
      </c>
      <c r="O296" s="31">
        <v>3.6908219999999998</v>
      </c>
      <c r="P296" s="31">
        <v>9.6288450000000001</v>
      </c>
      <c r="Q296" s="31">
        <v>-4.0150610000000002</v>
      </c>
      <c r="S296" s="33">
        <f t="shared" si="24"/>
        <v>111.009783</v>
      </c>
      <c r="T296">
        <v>111.009783</v>
      </c>
      <c r="U296">
        <f t="shared" si="25"/>
        <v>1</v>
      </c>
      <c r="V296">
        <f t="shared" si="23"/>
        <v>1</v>
      </c>
      <c r="X296" s="16">
        <v>5</v>
      </c>
    </row>
    <row r="297" spans="1:24" x14ac:dyDescent="0.25">
      <c r="A297" s="9">
        <v>5</v>
      </c>
      <c r="B297" s="32">
        <f t="shared" si="26"/>
        <v>56.186382999999999</v>
      </c>
      <c r="C297" s="32">
        <f t="shared" si="26"/>
        <v>23.76784</v>
      </c>
      <c r="D297" s="32">
        <f t="shared" si="26"/>
        <v>4.9931239999999999</v>
      </c>
      <c r="E297" s="32">
        <f t="shared" ref="B297:I329" si="27">LARGE($J297:$Q297,COLUMN()-1)</f>
        <v>-9.9200320000000008</v>
      </c>
      <c r="F297" s="32">
        <f t="shared" si="27"/>
        <v>-13.194342000000001</v>
      </c>
      <c r="G297" s="32">
        <f t="shared" si="27"/>
        <v>-17.238517999999999</v>
      </c>
      <c r="H297" s="32">
        <f t="shared" si="27"/>
        <v>-19.268661999999999</v>
      </c>
      <c r="I297" s="32">
        <f t="shared" si="27"/>
        <v>-25.325793999999998</v>
      </c>
      <c r="J297" s="31">
        <v>-13.194342000000001</v>
      </c>
      <c r="K297" s="31">
        <v>23.76784</v>
      </c>
      <c r="L297" s="31">
        <v>-9.9200320000000008</v>
      </c>
      <c r="M297" s="31">
        <v>-19.268661999999999</v>
      </c>
      <c r="N297" s="31">
        <v>56.186382999999999</v>
      </c>
      <c r="O297" s="31">
        <v>-25.325793999999998</v>
      </c>
      <c r="P297" s="31">
        <v>4.9931239999999999</v>
      </c>
      <c r="Q297" s="31">
        <v>-17.238517999999999</v>
      </c>
      <c r="S297" s="33">
        <f t="shared" si="24"/>
        <v>56.186382999999999</v>
      </c>
      <c r="T297">
        <v>56.186382999999999</v>
      </c>
      <c r="U297">
        <f t="shared" si="25"/>
        <v>1</v>
      </c>
      <c r="V297">
        <f t="shared" si="23"/>
        <v>1</v>
      </c>
      <c r="X297" s="16">
        <v>5</v>
      </c>
    </row>
    <row r="298" spans="1:24" x14ac:dyDescent="0.25">
      <c r="A298" s="9">
        <v>5</v>
      </c>
      <c r="B298" s="32">
        <f t="shared" si="27"/>
        <v>55.200736999999997</v>
      </c>
      <c r="C298" s="32">
        <f t="shared" si="27"/>
        <v>3.3118050000000001</v>
      </c>
      <c r="D298" s="32">
        <f t="shared" si="27"/>
        <v>1.0120830000000001</v>
      </c>
      <c r="E298" s="32">
        <f t="shared" si="27"/>
        <v>-4.3409399999999998</v>
      </c>
      <c r="F298" s="32">
        <f t="shared" si="27"/>
        <v>-11.193557</v>
      </c>
      <c r="G298" s="32">
        <f t="shared" si="27"/>
        <v>-12.823743</v>
      </c>
      <c r="H298" s="32">
        <f t="shared" si="27"/>
        <v>-14.503845</v>
      </c>
      <c r="I298" s="32">
        <f t="shared" si="27"/>
        <v>-16.66254</v>
      </c>
      <c r="J298" s="31">
        <v>3.3118050000000001</v>
      </c>
      <c r="K298" s="31">
        <v>-11.193557</v>
      </c>
      <c r="L298" s="31">
        <v>-16.66254</v>
      </c>
      <c r="M298" s="31">
        <v>-14.503845</v>
      </c>
      <c r="N298" s="31">
        <v>55.200736999999997</v>
      </c>
      <c r="O298" s="31">
        <v>-4.3409399999999998</v>
      </c>
      <c r="P298" s="31">
        <v>1.0120830000000001</v>
      </c>
      <c r="Q298" s="31">
        <v>-12.823743</v>
      </c>
      <c r="S298" s="33">
        <f t="shared" si="24"/>
        <v>55.200736999999997</v>
      </c>
      <c r="T298">
        <v>55.200736999999997</v>
      </c>
      <c r="U298">
        <f t="shared" si="25"/>
        <v>1</v>
      </c>
      <c r="V298">
        <f t="shared" si="23"/>
        <v>1</v>
      </c>
      <c r="X298" s="16">
        <v>5</v>
      </c>
    </row>
    <row r="299" spans="1:24" x14ac:dyDescent="0.25">
      <c r="A299" s="9">
        <v>5</v>
      </c>
      <c r="B299" s="32">
        <f t="shared" si="27"/>
        <v>18.552890000000001</v>
      </c>
      <c r="C299" s="32">
        <f t="shared" si="27"/>
        <v>14.161446</v>
      </c>
      <c r="D299" s="32">
        <f t="shared" si="27"/>
        <v>1.9043570000000001</v>
      </c>
      <c r="E299" s="32">
        <f t="shared" si="27"/>
        <v>-0.436446</v>
      </c>
      <c r="F299" s="32">
        <f t="shared" si="27"/>
        <v>-4.4452939999999996</v>
      </c>
      <c r="G299" s="32">
        <f t="shared" si="27"/>
        <v>-7.8846809999999996</v>
      </c>
      <c r="H299" s="32">
        <f t="shared" si="27"/>
        <v>-10.866934000000001</v>
      </c>
      <c r="I299" s="32">
        <f t="shared" si="27"/>
        <v>-10.985339</v>
      </c>
      <c r="J299" s="31">
        <v>-0.436446</v>
      </c>
      <c r="K299" s="31">
        <v>1.9043570000000001</v>
      </c>
      <c r="L299" s="31">
        <v>-10.866934000000001</v>
      </c>
      <c r="M299" s="31">
        <v>-7.8846809999999996</v>
      </c>
      <c r="N299" s="31">
        <v>14.161446</v>
      </c>
      <c r="O299" s="31">
        <v>18.552890000000001</v>
      </c>
      <c r="P299" s="31">
        <v>-10.985339</v>
      </c>
      <c r="Q299" s="31">
        <v>-4.4452939999999996</v>
      </c>
      <c r="S299" s="33">
        <f t="shared" si="24"/>
        <v>14.161446</v>
      </c>
      <c r="T299">
        <v>14.161446</v>
      </c>
      <c r="U299">
        <f t="shared" si="25"/>
        <v>2</v>
      </c>
      <c r="V299">
        <f t="shared" si="23"/>
        <v>0.5</v>
      </c>
      <c r="X299" s="16">
        <v>6</v>
      </c>
    </row>
    <row r="300" spans="1:24" x14ac:dyDescent="0.25">
      <c r="A300" s="9">
        <v>5</v>
      </c>
      <c r="B300" s="32">
        <f t="shared" si="27"/>
        <v>45.031897999999998</v>
      </c>
      <c r="C300" s="32">
        <f t="shared" si="27"/>
        <v>3.9720270000000002</v>
      </c>
      <c r="D300" s="32">
        <f t="shared" si="27"/>
        <v>-0.40617500000000001</v>
      </c>
      <c r="E300" s="32">
        <f t="shared" si="27"/>
        <v>-2.7407710000000001</v>
      </c>
      <c r="F300" s="32">
        <f t="shared" si="27"/>
        <v>-3.053877</v>
      </c>
      <c r="G300" s="32">
        <f t="shared" si="27"/>
        <v>-6.2106589999999997</v>
      </c>
      <c r="H300" s="32">
        <f t="shared" si="27"/>
        <v>-12.066679000000001</v>
      </c>
      <c r="I300" s="32">
        <f t="shared" si="27"/>
        <v>-24.525767999999999</v>
      </c>
      <c r="J300" s="31">
        <v>-0.40617500000000001</v>
      </c>
      <c r="K300" s="31">
        <v>3.9720270000000002</v>
      </c>
      <c r="L300" s="31">
        <v>-12.066679000000001</v>
      </c>
      <c r="M300" s="31">
        <v>-3.053877</v>
      </c>
      <c r="N300" s="31">
        <v>45.031897999999998</v>
      </c>
      <c r="O300" s="31">
        <v>-6.2106589999999997</v>
      </c>
      <c r="P300" s="31">
        <v>-2.7407710000000001</v>
      </c>
      <c r="Q300" s="31">
        <v>-24.525767999999999</v>
      </c>
      <c r="S300" s="33">
        <f t="shared" si="24"/>
        <v>45.031897999999998</v>
      </c>
      <c r="T300">
        <v>45.031897999999998</v>
      </c>
      <c r="U300">
        <f t="shared" si="25"/>
        <v>1</v>
      </c>
      <c r="V300">
        <f t="shared" si="23"/>
        <v>1</v>
      </c>
      <c r="X300" s="16">
        <v>5</v>
      </c>
    </row>
    <row r="301" spans="1:24" x14ac:dyDescent="0.25">
      <c r="A301" s="9">
        <v>8</v>
      </c>
      <c r="B301" s="32">
        <f t="shared" si="27"/>
        <v>29.744918999999999</v>
      </c>
      <c r="C301" s="32">
        <f t="shared" si="27"/>
        <v>25.987067</v>
      </c>
      <c r="D301" s="32">
        <f t="shared" si="27"/>
        <v>22.042518000000001</v>
      </c>
      <c r="E301" s="32">
        <f t="shared" si="27"/>
        <v>14.918972</v>
      </c>
      <c r="F301" s="32">
        <f t="shared" si="27"/>
        <v>-6.8824240000000003</v>
      </c>
      <c r="G301" s="32">
        <f t="shared" si="27"/>
        <v>-23.602981</v>
      </c>
      <c r="H301" s="32">
        <f t="shared" si="27"/>
        <v>-27.238160000000001</v>
      </c>
      <c r="I301" s="32">
        <f t="shared" si="27"/>
        <v>-34.969912999999998</v>
      </c>
      <c r="J301" s="31">
        <v>22.042518000000001</v>
      </c>
      <c r="K301" s="31">
        <v>29.744918999999999</v>
      </c>
      <c r="L301" s="31">
        <v>-27.238160000000001</v>
      </c>
      <c r="M301" s="31">
        <v>-34.969912999999998</v>
      </c>
      <c r="N301" s="31">
        <v>14.918972</v>
      </c>
      <c r="O301" s="31">
        <v>-23.602981</v>
      </c>
      <c r="P301" s="31">
        <v>25.987067</v>
      </c>
      <c r="Q301" s="31">
        <v>-6.8824240000000003</v>
      </c>
      <c r="S301" s="33">
        <f t="shared" si="24"/>
        <v>-6.8824240000000003</v>
      </c>
      <c r="T301">
        <v>-6.8824240000000003</v>
      </c>
      <c r="U301">
        <f t="shared" si="25"/>
        <v>5</v>
      </c>
      <c r="V301">
        <f t="shared" si="23"/>
        <v>0.2</v>
      </c>
      <c r="X301" s="16">
        <v>2</v>
      </c>
    </row>
    <row r="302" spans="1:24" x14ac:dyDescent="0.25">
      <c r="A302" s="9">
        <v>5</v>
      </c>
      <c r="B302" s="32">
        <f t="shared" si="27"/>
        <v>18.213377000000001</v>
      </c>
      <c r="C302" s="32">
        <f t="shared" si="27"/>
        <v>16.508427000000001</v>
      </c>
      <c r="D302" s="32">
        <f t="shared" si="27"/>
        <v>6.7058280000000003</v>
      </c>
      <c r="E302" s="32">
        <f t="shared" si="27"/>
        <v>-3.8308140000000002</v>
      </c>
      <c r="F302" s="32">
        <f t="shared" si="27"/>
        <v>-4.344792</v>
      </c>
      <c r="G302" s="32">
        <f t="shared" si="27"/>
        <v>-8.3880739999999996</v>
      </c>
      <c r="H302" s="32">
        <f t="shared" si="27"/>
        <v>-8.7434560000000001</v>
      </c>
      <c r="I302" s="32">
        <f t="shared" si="27"/>
        <v>-16.120494999999998</v>
      </c>
      <c r="J302" s="31">
        <v>-3.8308140000000002</v>
      </c>
      <c r="K302" s="31">
        <v>16.508427000000001</v>
      </c>
      <c r="L302" s="31">
        <v>-16.120494999999998</v>
      </c>
      <c r="M302" s="31">
        <v>-8.7434560000000001</v>
      </c>
      <c r="N302" s="31">
        <v>18.213377000000001</v>
      </c>
      <c r="O302" s="31">
        <v>-4.344792</v>
      </c>
      <c r="P302" s="31">
        <v>6.7058280000000003</v>
      </c>
      <c r="Q302" s="31">
        <v>-8.3880739999999996</v>
      </c>
      <c r="S302" s="33">
        <f t="shared" si="24"/>
        <v>18.213377000000001</v>
      </c>
      <c r="T302">
        <v>18.213377000000001</v>
      </c>
      <c r="U302">
        <f t="shared" si="25"/>
        <v>1</v>
      </c>
      <c r="V302">
        <f t="shared" si="23"/>
        <v>1</v>
      </c>
      <c r="X302" s="16">
        <v>5</v>
      </c>
    </row>
    <row r="303" spans="1:24" x14ac:dyDescent="0.25">
      <c r="A303" s="9">
        <v>2</v>
      </c>
      <c r="B303" s="32">
        <f t="shared" si="27"/>
        <v>48.735638999999999</v>
      </c>
      <c r="C303" s="32">
        <f t="shared" si="27"/>
        <v>31.800011000000001</v>
      </c>
      <c r="D303" s="32">
        <f t="shared" si="27"/>
        <v>20.725489</v>
      </c>
      <c r="E303" s="32">
        <f t="shared" si="27"/>
        <v>7.2071009999999998</v>
      </c>
      <c r="F303" s="32">
        <f t="shared" si="27"/>
        <v>-13.178806</v>
      </c>
      <c r="G303" s="32">
        <f t="shared" si="27"/>
        <v>-27.409776999999998</v>
      </c>
      <c r="H303" s="32">
        <f t="shared" si="27"/>
        <v>-32.138976999999997</v>
      </c>
      <c r="I303" s="32">
        <f t="shared" si="27"/>
        <v>-35.740679999999998</v>
      </c>
      <c r="J303" s="31">
        <v>-13.178806</v>
      </c>
      <c r="K303" s="31">
        <v>31.800011000000001</v>
      </c>
      <c r="L303" s="31">
        <v>-35.740679999999998</v>
      </c>
      <c r="M303" s="31">
        <v>7.2071009999999998</v>
      </c>
      <c r="N303" s="31">
        <v>48.735638999999999</v>
      </c>
      <c r="O303" s="31">
        <v>20.725489</v>
      </c>
      <c r="P303" s="31">
        <v>-32.138976999999997</v>
      </c>
      <c r="Q303" s="31">
        <v>-27.409776999999998</v>
      </c>
      <c r="S303" s="33">
        <f t="shared" si="24"/>
        <v>31.800011000000001</v>
      </c>
      <c r="T303">
        <v>31.800011000000001</v>
      </c>
      <c r="U303">
        <f t="shared" si="25"/>
        <v>2</v>
      </c>
      <c r="V303">
        <f t="shared" si="23"/>
        <v>0.5</v>
      </c>
      <c r="X303" s="16">
        <v>5</v>
      </c>
    </row>
    <row r="304" spans="1:24" x14ac:dyDescent="0.25">
      <c r="A304" s="9">
        <v>2</v>
      </c>
      <c r="B304" s="32">
        <f t="shared" si="27"/>
        <v>41.429958999999997</v>
      </c>
      <c r="C304" s="32">
        <f t="shared" si="27"/>
        <v>17.817965000000001</v>
      </c>
      <c r="D304" s="32">
        <f t="shared" si="27"/>
        <v>14.259105999999999</v>
      </c>
      <c r="E304" s="32">
        <f t="shared" si="27"/>
        <v>6.4176849999999996</v>
      </c>
      <c r="F304" s="32">
        <f t="shared" si="27"/>
        <v>-0.34084999999999999</v>
      </c>
      <c r="G304" s="32">
        <f t="shared" si="27"/>
        <v>-10.062205000000001</v>
      </c>
      <c r="H304" s="32">
        <f t="shared" si="27"/>
        <v>-18.502962</v>
      </c>
      <c r="I304" s="32">
        <f t="shared" si="27"/>
        <v>-51.018700000000003</v>
      </c>
      <c r="J304" s="31">
        <v>17.817965000000001</v>
      </c>
      <c r="K304" s="31">
        <v>6.4176849999999996</v>
      </c>
      <c r="L304" s="31">
        <v>-10.062205000000001</v>
      </c>
      <c r="M304" s="31">
        <v>-18.502962</v>
      </c>
      <c r="N304" s="31">
        <v>41.429958999999997</v>
      </c>
      <c r="O304" s="31">
        <v>14.259105999999999</v>
      </c>
      <c r="P304" s="31">
        <v>-51.018700000000003</v>
      </c>
      <c r="Q304" s="31">
        <v>-0.34084999999999999</v>
      </c>
      <c r="S304" s="33">
        <f t="shared" si="24"/>
        <v>6.4176849999999996</v>
      </c>
      <c r="T304">
        <v>6.4176849999999996</v>
      </c>
      <c r="U304">
        <f t="shared" si="25"/>
        <v>4</v>
      </c>
      <c r="V304">
        <f t="shared" si="23"/>
        <v>0.25</v>
      </c>
      <c r="X304" s="16">
        <v>5</v>
      </c>
    </row>
    <row r="305" spans="1:24" x14ac:dyDescent="0.25">
      <c r="A305" s="9">
        <v>2</v>
      </c>
      <c r="B305" s="32">
        <f t="shared" si="27"/>
        <v>75.125085999999996</v>
      </c>
      <c r="C305" s="32">
        <f t="shared" si="27"/>
        <v>39.762312999999999</v>
      </c>
      <c r="D305" s="32">
        <f t="shared" si="27"/>
        <v>28.546751</v>
      </c>
      <c r="E305" s="32">
        <f t="shared" si="27"/>
        <v>-4.8156460000000001</v>
      </c>
      <c r="F305" s="32">
        <f t="shared" si="27"/>
        <v>-12.359273</v>
      </c>
      <c r="G305" s="32">
        <f t="shared" si="27"/>
        <v>-17.160827999999999</v>
      </c>
      <c r="H305" s="32">
        <f t="shared" si="27"/>
        <v>-42.981518000000001</v>
      </c>
      <c r="I305" s="32">
        <f t="shared" si="27"/>
        <v>-66.116887000000006</v>
      </c>
      <c r="J305" s="31">
        <v>-17.160827999999999</v>
      </c>
      <c r="K305" s="31">
        <v>-4.8156460000000001</v>
      </c>
      <c r="L305" s="31">
        <v>-42.981518000000001</v>
      </c>
      <c r="M305" s="31">
        <v>-12.359273</v>
      </c>
      <c r="N305" s="31">
        <v>75.125085999999996</v>
      </c>
      <c r="O305" s="31">
        <v>28.546751</v>
      </c>
      <c r="P305" s="31">
        <v>39.762312999999999</v>
      </c>
      <c r="Q305" s="31">
        <v>-66.116887000000006</v>
      </c>
      <c r="S305" s="33">
        <f t="shared" si="24"/>
        <v>-4.8156460000000001</v>
      </c>
      <c r="T305">
        <v>-4.8156460000000001</v>
      </c>
      <c r="U305">
        <f t="shared" si="25"/>
        <v>4</v>
      </c>
      <c r="V305">
        <f t="shared" si="23"/>
        <v>0.25</v>
      </c>
      <c r="X305" s="16">
        <v>5</v>
      </c>
    </row>
    <row r="306" spans="1:24" x14ac:dyDescent="0.25">
      <c r="A306" s="9">
        <v>5</v>
      </c>
      <c r="B306" s="32">
        <f t="shared" si="27"/>
        <v>54.061734000000001</v>
      </c>
      <c r="C306" s="32">
        <f t="shared" si="27"/>
        <v>0.485655</v>
      </c>
      <c r="D306" s="32">
        <f t="shared" si="27"/>
        <v>-0.29441499999999998</v>
      </c>
      <c r="E306" s="32">
        <f t="shared" si="27"/>
        <v>-4.8726240000000001</v>
      </c>
      <c r="F306" s="32">
        <f t="shared" si="27"/>
        <v>-5.933135</v>
      </c>
      <c r="G306" s="32">
        <f t="shared" si="27"/>
        <v>-9.0673519999999996</v>
      </c>
      <c r="H306" s="32">
        <f t="shared" si="27"/>
        <v>-16.943987</v>
      </c>
      <c r="I306" s="32">
        <f t="shared" si="27"/>
        <v>-17.435876</v>
      </c>
      <c r="J306" s="31">
        <v>-4.8726240000000001</v>
      </c>
      <c r="K306" s="31">
        <v>-9.0673519999999996</v>
      </c>
      <c r="L306" s="31">
        <v>-17.435876</v>
      </c>
      <c r="M306" s="31">
        <v>-5.933135</v>
      </c>
      <c r="N306" s="31">
        <v>54.061734000000001</v>
      </c>
      <c r="O306" s="31">
        <v>-0.29441499999999998</v>
      </c>
      <c r="P306" s="31">
        <v>0.485655</v>
      </c>
      <c r="Q306" s="31">
        <v>-16.943987</v>
      </c>
      <c r="S306" s="33">
        <f t="shared" si="24"/>
        <v>54.061734000000001</v>
      </c>
      <c r="T306">
        <v>54.061734000000001</v>
      </c>
      <c r="U306">
        <f t="shared" si="25"/>
        <v>1</v>
      </c>
      <c r="V306">
        <f t="shared" si="23"/>
        <v>1</v>
      </c>
      <c r="X306" s="16">
        <v>5</v>
      </c>
    </row>
    <row r="307" spans="1:24" x14ac:dyDescent="0.25">
      <c r="A307" s="9">
        <v>5</v>
      </c>
      <c r="B307" s="32">
        <f t="shared" si="27"/>
        <v>40.238897000000001</v>
      </c>
      <c r="C307" s="32">
        <f t="shared" si="27"/>
        <v>36.769686999999998</v>
      </c>
      <c r="D307" s="32">
        <f t="shared" si="27"/>
        <v>35.247081999999999</v>
      </c>
      <c r="E307" s="32">
        <f t="shared" si="27"/>
        <v>-3.7846410000000001</v>
      </c>
      <c r="F307" s="32">
        <f t="shared" si="27"/>
        <v>-8.571771</v>
      </c>
      <c r="G307" s="32">
        <f t="shared" si="27"/>
        <v>-25.469885000000001</v>
      </c>
      <c r="H307" s="32">
        <f t="shared" si="27"/>
        <v>-29.286655</v>
      </c>
      <c r="I307" s="32">
        <f t="shared" si="27"/>
        <v>-45.142707999999999</v>
      </c>
      <c r="J307" s="31">
        <v>-25.469885000000001</v>
      </c>
      <c r="K307" s="31">
        <v>36.769686999999998</v>
      </c>
      <c r="L307" s="31">
        <v>-3.7846410000000001</v>
      </c>
      <c r="M307" s="31">
        <v>-45.142707999999999</v>
      </c>
      <c r="N307" s="31">
        <v>-29.286655</v>
      </c>
      <c r="O307" s="31">
        <v>40.238897000000001</v>
      </c>
      <c r="P307" s="31">
        <v>35.247081999999999</v>
      </c>
      <c r="Q307" s="31">
        <v>-8.571771</v>
      </c>
      <c r="S307" s="33">
        <f t="shared" si="24"/>
        <v>-29.286655</v>
      </c>
      <c r="T307">
        <v>-29.286655</v>
      </c>
      <c r="U307">
        <f t="shared" si="25"/>
        <v>7</v>
      </c>
      <c r="V307">
        <f t="shared" si="23"/>
        <v>0.14285714285714285</v>
      </c>
      <c r="X307" s="16">
        <v>6</v>
      </c>
    </row>
    <row r="308" spans="1:24" x14ac:dyDescent="0.25">
      <c r="A308" s="9">
        <v>4</v>
      </c>
      <c r="B308" s="32">
        <f t="shared" si="27"/>
        <v>33.891165999999998</v>
      </c>
      <c r="C308" s="32">
        <f t="shared" si="27"/>
        <v>11.907652000000001</v>
      </c>
      <c r="D308" s="32">
        <f t="shared" si="27"/>
        <v>11.449989</v>
      </c>
      <c r="E308" s="32">
        <f t="shared" si="27"/>
        <v>9.4717090000000006</v>
      </c>
      <c r="F308" s="32">
        <f t="shared" si="27"/>
        <v>8.4308540000000001</v>
      </c>
      <c r="G308" s="32">
        <f t="shared" si="27"/>
        <v>-1.739984</v>
      </c>
      <c r="H308" s="32">
        <f t="shared" si="27"/>
        <v>-25.867214000000001</v>
      </c>
      <c r="I308" s="32">
        <f t="shared" si="27"/>
        <v>-47.544168999999997</v>
      </c>
      <c r="J308" s="31">
        <v>11.449989</v>
      </c>
      <c r="K308" s="31">
        <v>11.907652000000001</v>
      </c>
      <c r="L308" s="31">
        <v>-1.739984</v>
      </c>
      <c r="M308" s="31">
        <v>-25.867214000000001</v>
      </c>
      <c r="N308" s="31">
        <v>8.4308540000000001</v>
      </c>
      <c r="O308" s="31">
        <v>-47.544168999999997</v>
      </c>
      <c r="P308" s="31">
        <v>33.891165999999998</v>
      </c>
      <c r="Q308" s="31">
        <v>9.4717090000000006</v>
      </c>
      <c r="S308" s="33">
        <f t="shared" si="24"/>
        <v>-25.867214000000001</v>
      </c>
      <c r="T308">
        <v>-25.867214000000001</v>
      </c>
      <c r="U308">
        <f t="shared" si="25"/>
        <v>7</v>
      </c>
      <c r="V308">
        <f t="shared" si="23"/>
        <v>0.14285714285714285</v>
      </c>
      <c r="X308" s="16">
        <v>7</v>
      </c>
    </row>
    <row r="309" spans="1:24" x14ac:dyDescent="0.25">
      <c r="A309" s="9">
        <v>7</v>
      </c>
      <c r="B309" s="32">
        <f t="shared" si="27"/>
        <v>92.367063999999999</v>
      </c>
      <c r="C309" s="32">
        <f t="shared" si="27"/>
        <v>59.458897999999998</v>
      </c>
      <c r="D309" s="32">
        <f t="shared" si="27"/>
        <v>18.471975</v>
      </c>
      <c r="E309" s="32">
        <f t="shared" si="27"/>
        <v>5.8691329999999997</v>
      </c>
      <c r="F309" s="32">
        <f t="shared" si="27"/>
        <v>-8.6883099999999995</v>
      </c>
      <c r="G309" s="32">
        <f t="shared" si="27"/>
        <v>-9.9894359999999995</v>
      </c>
      <c r="H309" s="32">
        <f t="shared" si="27"/>
        <v>-16.923117999999999</v>
      </c>
      <c r="I309" s="32">
        <f t="shared" si="27"/>
        <v>-140.566205</v>
      </c>
      <c r="J309" s="31">
        <v>5.8691329999999997</v>
      </c>
      <c r="K309" s="31">
        <v>92.367063999999999</v>
      </c>
      <c r="L309" s="31">
        <v>-8.6883099999999995</v>
      </c>
      <c r="M309" s="31">
        <v>18.471975</v>
      </c>
      <c r="N309" s="31">
        <v>-9.9894359999999995</v>
      </c>
      <c r="O309" s="31">
        <v>-140.566205</v>
      </c>
      <c r="P309" s="31">
        <v>59.458897999999998</v>
      </c>
      <c r="Q309" s="31">
        <v>-16.923117999999999</v>
      </c>
      <c r="S309" s="33">
        <f t="shared" si="24"/>
        <v>59.458897999999998</v>
      </c>
      <c r="T309">
        <v>59.458897999999998</v>
      </c>
      <c r="U309">
        <f t="shared" si="25"/>
        <v>2</v>
      </c>
      <c r="V309">
        <f t="shared" si="23"/>
        <v>0.5</v>
      </c>
      <c r="X309" s="16">
        <v>2</v>
      </c>
    </row>
    <row r="310" spans="1:24" x14ac:dyDescent="0.25">
      <c r="A310" s="9">
        <v>5</v>
      </c>
      <c r="B310" s="32">
        <f t="shared" si="27"/>
        <v>27.357358000000001</v>
      </c>
      <c r="C310" s="32">
        <f t="shared" si="27"/>
        <v>12.913042000000001</v>
      </c>
      <c r="D310" s="32">
        <f t="shared" si="27"/>
        <v>9.3369839999999993</v>
      </c>
      <c r="E310" s="32">
        <f t="shared" si="27"/>
        <v>1.913546</v>
      </c>
      <c r="F310" s="32">
        <f t="shared" si="27"/>
        <v>-6.9373519999999997</v>
      </c>
      <c r="G310" s="32">
        <f t="shared" si="27"/>
        <v>-12.113879000000001</v>
      </c>
      <c r="H310" s="32">
        <f t="shared" si="27"/>
        <v>-13.740137000000001</v>
      </c>
      <c r="I310" s="32">
        <f t="shared" si="27"/>
        <v>-18.729561</v>
      </c>
      <c r="J310" s="31">
        <v>-13.740137000000001</v>
      </c>
      <c r="K310" s="31">
        <v>27.357358000000001</v>
      </c>
      <c r="L310" s="31">
        <v>-6.9373519999999997</v>
      </c>
      <c r="M310" s="31">
        <v>-12.113879000000001</v>
      </c>
      <c r="N310" s="31">
        <v>1.913546</v>
      </c>
      <c r="O310" s="31">
        <v>9.3369839999999993</v>
      </c>
      <c r="P310" s="31">
        <v>12.913042000000001</v>
      </c>
      <c r="Q310" s="31">
        <v>-18.729561</v>
      </c>
      <c r="S310" s="33">
        <f t="shared" si="24"/>
        <v>1.913546</v>
      </c>
      <c r="T310">
        <v>1.913546</v>
      </c>
      <c r="U310">
        <f t="shared" si="25"/>
        <v>4</v>
      </c>
      <c r="V310">
        <f t="shared" si="23"/>
        <v>0.25</v>
      </c>
      <c r="X310" s="16">
        <v>2</v>
      </c>
    </row>
    <row r="311" spans="1:24" x14ac:dyDescent="0.25">
      <c r="A311" s="9">
        <v>2</v>
      </c>
      <c r="B311" s="32">
        <f t="shared" si="27"/>
        <v>13.872047</v>
      </c>
      <c r="C311" s="32">
        <f t="shared" si="27"/>
        <v>5.0897810000000003</v>
      </c>
      <c r="D311" s="32">
        <f t="shared" si="27"/>
        <v>3.7585199999999999</v>
      </c>
      <c r="E311" s="32">
        <f t="shared" si="27"/>
        <v>-1.5871550000000001</v>
      </c>
      <c r="F311" s="32">
        <f t="shared" si="27"/>
        <v>-3.541194</v>
      </c>
      <c r="G311" s="32">
        <f t="shared" si="27"/>
        <v>-4.7850419999999998</v>
      </c>
      <c r="H311" s="32">
        <f t="shared" si="27"/>
        <v>-6.173216</v>
      </c>
      <c r="I311" s="32">
        <f t="shared" si="27"/>
        <v>-6.6337429999999999</v>
      </c>
      <c r="J311" s="31">
        <v>-6.173216</v>
      </c>
      <c r="K311" s="31">
        <v>-3.541194</v>
      </c>
      <c r="L311" s="31">
        <v>-4.7850419999999998</v>
      </c>
      <c r="M311" s="31">
        <v>3.7585199999999999</v>
      </c>
      <c r="N311" s="31">
        <v>5.0897810000000003</v>
      </c>
      <c r="O311" s="31">
        <v>13.872047</v>
      </c>
      <c r="P311" s="31">
        <v>-1.5871550000000001</v>
      </c>
      <c r="Q311" s="31">
        <v>-6.6337429999999999</v>
      </c>
      <c r="S311" s="33">
        <f t="shared" si="24"/>
        <v>-3.541194</v>
      </c>
      <c r="T311">
        <v>-3.541194</v>
      </c>
      <c r="U311">
        <f t="shared" si="25"/>
        <v>5</v>
      </c>
      <c r="V311">
        <f t="shared" si="23"/>
        <v>0.2</v>
      </c>
      <c r="X311" s="16">
        <v>6</v>
      </c>
    </row>
    <row r="312" spans="1:24" x14ac:dyDescent="0.25">
      <c r="A312" s="9">
        <v>5</v>
      </c>
      <c r="B312" s="32">
        <f t="shared" si="27"/>
        <v>29.749658</v>
      </c>
      <c r="C312" s="32">
        <f t="shared" si="27"/>
        <v>0.82730300000000001</v>
      </c>
      <c r="D312" s="32">
        <f t="shared" si="27"/>
        <v>-3.7712000000000002E-2</v>
      </c>
      <c r="E312" s="32">
        <f t="shared" si="27"/>
        <v>-1.330389</v>
      </c>
      <c r="F312" s="32">
        <f t="shared" si="27"/>
        <v>-1.9174420000000001</v>
      </c>
      <c r="G312" s="32">
        <f t="shared" si="27"/>
        <v>-3.6398359999999998</v>
      </c>
      <c r="H312" s="32">
        <f t="shared" si="27"/>
        <v>-10.308232</v>
      </c>
      <c r="I312" s="32">
        <f t="shared" si="27"/>
        <v>-13.343349999999999</v>
      </c>
      <c r="J312" s="31">
        <v>-3.6398359999999998</v>
      </c>
      <c r="K312" s="31">
        <v>-1.9174420000000001</v>
      </c>
      <c r="L312" s="31">
        <v>-13.343349999999999</v>
      </c>
      <c r="M312" s="31">
        <v>-10.308232</v>
      </c>
      <c r="N312" s="31">
        <v>29.749658</v>
      </c>
      <c r="O312" s="31">
        <v>0.82730300000000001</v>
      </c>
      <c r="P312" s="31">
        <v>-3.7712000000000002E-2</v>
      </c>
      <c r="Q312" s="31">
        <v>-1.330389</v>
      </c>
      <c r="S312" s="33">
        <f t="shared" si="24"/>
        <v>29.749658</v>
      </c>
      <c r="T312">
        <v>29.749658</v>
      </c>
      <c r="U312">
        <f t="shared" si="25"/>
        <v>1</v>
      </c>
      <c r="V312">
        <f t="shared" si="23"/>
        <v>1</v>
      </c>
      <c r="X312" s="16">
        <v>5</v>
      </c>
    </row>
    <row r="313" spans="1:24" x14ac:dyDescent="0.25">
      <c r="A313" s="9">
        <v>8</v>
      </c>
      <c r="B313" s="32">
        <f t="shared" si="27"/>
        <v>70.353579999999994</v>
      </c>
      <c r="C313" s="32">
        <f t="shared" si="27"/>
        <v>21.620432000000001</v>
      </c>
      <c r="D313" s="32">
        <f t="shared" si="27"/>
        <v>6.0452669999999999</v>
      </c>
      <c r="E313" s="32">
        <f t="shared" si="27"/>
        <v>-6.1514759999999997</v>
      </c>
      <c r="F313" s="32">
        <f t="shared" si="27"/>
        <v>-9.0400390000000002</v>
      </c>
      <c r="G313" s="32">
        <f t="shared" si="27"/>
        <v>-14.676375</v>
      </c>
      <c r="H313" s="32">
        <f t="shared" si="27"/>
        <v>-25.417384999999999</v>
      </c>
      <c r="I313" s="32">
        <f t="shared" si="27"/>
        <v>-42.734003999999999</v>
      </c>
      <c r="J313" s="31">
        <v>-14.676375</v>
      </c>
      <c r="K313" s="31">
        <v>-25.417384999999999</v>
      </c>
      <c r="L313" s="31">
        <v>-42.734003999999999</v>
      </c>
      <c r="M313" s="31">
        <v>6.0452669999999999</v>
      </c>
      <c r="N313" s="31">
        <v>21.620432000000001</v>
      </c>
      <c r="O313" s="31">
        <v>-6.1514759999999997</v>
      </c>
      <c r="P313" s="31">
        <v>-9.0400390000000002</v>
      </c>
      <c r="Q313" s="31">
        <v>70.353579999999994</v>
      </c>
      <c r="S313" s="33">
        <f t="shared" si="24"/>
        <v>70.353579999999994</v>
      </c>
      <c r="T313">
        <v>70.353579999999994</v>
      </c>
      <c r="U313">
        <f t="shared" si="25"/>
        <v>1</v>
      </c>
      <c r="V313">
        <f t="shared" si="23"/>
        <v>1</v>
      </c>
      <c r="X313" s="16">
        <v>8</v>
      </c>
    </row>
    <row r="314" spans="1:24" x14ac:dyDescent="0.25">
      <c r="A314" s="9">
        <v>8</v>
      </c>
      <c r="B314" s="32">
        <f t="shared" si="27"/>
        <v>84.733350000000002</v>
      </c>
      <c r="C314" s="32">
        <f t="shared" si="27"/>
        <v>41.153624000000001</v>
      </c>
      <c r="D314" s="32">
        <f t="shared" si="27"/>
        <v>12.550744999999999</v>
      </c>
      <c r="E314" s="32">
        <f t="shared" si="27"/>
        <v>-9.7656030000000005</v>
      </c>
      <c r="F314" s="32">
        <f t="shared" si="27"/>
        <v>-16.244862999999999</v>
      </c>
      <c r="G314" s="32">
        <f t="shared" si="27"/>
        <v>-23.149480000000001</v>
      </c>
      <c r="H314" s="32">
        <f t="shared" si="27"/>
        <v>-25.039794000000001</v>
      </c>
      <c r="I314" s="32">
        <f t="shared" si="27"/>
        <v>-64.237979999999993</v>
      </c>
      <c r="J314" s="31">
        <v>-64.237979999999993</v>
      </c>
      <c r="K314" s="31">
        <v>-23.149480000000001</v>
      </c>
      <c r="L314" s="31">
        <v>12.550744999999999</v>
      </c>
      <c r="M314" s="31">
        <v>-25.039794000000001</v>
      </c>
      <c r="N314" s="31">
        <v>41.153624000000001</v>
      </c>
      <c r="O314" s="31">
        <v>84.733350000000002</v>
      </c>
      <c r="P314" s="31">
        <v>-16.244862999999999</v>
      </c>
      <c r="Q314" s="31">
        <v>-9.7656030000000005</v>
      </c>
      <c r="S314" s="33">
        <f t="shared" si="24"/>
        <v>-9.7656030000000005</v>
      </c>
      <c r="T314">
        <v>-9.7656030000000005</v>
      </c>
      <c r="U314">
        <f t="shared" si="25"/>
        <v>4</v>
      </c>
      <c r="V314">
        <f t="shared" si="23"/>
        <v>0.25</v>
      </c>
      <c r="X314" s="16">
        <v>6</v>
      </c>
    </row>
    <row r="315" spans="1:24" x14ac:dyDescent="0.25">
      <c r="A315" s="9">
        <v>8</v>
      </c>
      <c r="B315" s="32">
        <f t="shared" si="27"/>
        <v>9.9506420000000002</v>
      </c>
      <c r="C315" s="32">
        <f t="shared" si="27"/>
        <v>7.4202859999999999</v>
      </c>
      <c r="D315" s="32">
        <f t="shared" si="27"/>
        <v>5.2233729999999996</v>
      </c>
      <c r="E315" s="32">
        <f t="shared" si="27"/>
        <v>0.27379300000000001</v>
      </c>
      <c r="F315" s="32">
        <f t="shared" si="27"/>
        <v>-0.78038799999999997</v>
      </c>
      <c r="G315" s="32">
        <f t="shared" si="27"/>
        <v>-4.7892330000000003</v>
      </c>
      <c r="H315" s="32">
        <f t="shared" si="27"/>
        <v>-7.571828</v>
      </c>
      <c r="I315" s="32">
        <f t="shared" si="27"/>
        <v>-9.7266460000000006</v>
      </c>
      <c r="J315" s="31">
        <v>-7.571828</v>
      </c>
      <c r="K315" s="31">
        <v>7.4202859999999999</v>
      </c>
      <c r="L315" s="31">
        <v>-4.7892330000000003</v>
      </c>
      <c r="M315" s="31">
        <v>-9.7266460000000006</v>
      </c>
      <c r="N315" s="31">
        <v>-0.78038799999999997</v>
      </c>
      <c r="O315" s="31">
        <v>0.27379300000000001</v>
      </c>
      <c r="P315" s="31">
        <v>5.2233729999999996</v>
      </c>
      <c r="Q315" s="31">
        <v>9.9506420000000002</v>
      </c>
      <c r="S315" s="33">
        <f t="shared" si="24"/>
        <v>9.9506420000000002</v>
      </c>
      <c r="T315">
        <v>9.9506420000000002</v>
      </c>
      <c r="U315">
        <f t="shared" si="25"/>
        <v>1</v>
      </c>
      <c r="V315">
        <f t="shared" si="23"/>
        <v>1</v>
      </c>
      <c r="X315" s="16">
        <v>8</v>
      </c>
    </row>
    <row r="316" spans="1:24" x14ac:dyDescent="0.25">
      <c r="A316" s="9">
        <v>8</v>
      </c>
      <c r="B316" s="32">
        <f t="shared" si="27"/>
        <v>6.1876699999999998</v>
      </c>
      <c r="C316" s="32">
        <f t="shared" si="27"/>
        <v>2.5612520000000001</v>
      </c>
      <c r="D316" s="32">
        <f t="shared" si="27"/>
        <v>2.1653899999999999</v>
      </c>
      <c r="E316" s="32">
        <f t="shared" si="27"/>
        <v>1.605947</v>
      </c>
      <c r="F316" s="32">
        <f t="shared" si="27"/>
        <v>-0.81667299999999998</v>
      </c>
      <c r="G316" s="32">
        <f t="shared" si="27"/>
        <v>-1.3216300000000001</v>
      </c>
      <c r="H316" s="32">
        <f t="shared" si="27"/>
        <v>-3.1152169999999999</v>
      </c>
      <c r="I316" s="32">
        <f t="shared" si="27"/>
        <v>-7.2667390000000003</v>
      </c>
      <c r="J316" s="31">
        <v>-0.81667299999999998</v>
      </c>
      <c r="K316" s="31">
        <v>-3.1152169999999999</v>
      </c>
      <c r="L316" s="31">
        <v>2.1653899999999999</v>
      </c>
      <c r="M316" s="31">
        <v>-1.3216300000000001</v>
      </c>
      <c r="N316" s="31">
        <v>2.5612520000000001</v>
      </c>
      <c r="O316" s="31">
        <v>6.1876699999999998</v>
      </c>
      <c r="P316" s="31">
        <v>1.605947</v>
      </c>
      <c r="Q316" s="31">
        <v>-7.2667390000000003</v>
      </c>
      <c r="S316" s="33">
        <f t="shared" si="24"/>
        <v>-7.2667390000000003</v>
      </c>
      <c r="T316">
        <v>-7.2667390000000003</v>
      </c>
      <c r="U316">
        <f t="shared" si="25"/>
        <v>8</v>
      </c>
      <c r="V316">
        <f t="shared" si="23"/>
        <v>0.125</v>
      </c>
      <c r="X316" s="16">
        <v>6</v>
      </c>
    </row>
    <row r="317" spans="1:24" x14ac:dyDescent="0.25">
      <c r="A317" s="9">
        <v>5</v>
      </c>
      <c r="B317" s="32">
        <f t="shared" si="27"/>
        <v>78.905590000000004</v>
      </c>
      <c r="C317" s="32">
        <f t="shared" si="27"/>
        <v>22.354918999999999</v>
      </c>
      <c r="D317" s="32">
        <f t="shared" si="27"/>
        <v>19.832363999999998</v>
      </c>
      <c r="E317" s="32">
        <f t="shared" si="27"/>
        <v>11.605478</v>
      </c>
      <c r="F317" s="32">
        <f t="shared" si="27"/>
        <v>9.93703</v>
      </c>
      <c r="G317" s="32">
        <f t="shared" si="27"/>
        <v>-28.527778000000001</v>
      </c>
      <c r="H317" s="32">
        <f t="shared" si="27"/>
        <v>-55.772137999999998</v>
      </c>
      <c r="I317" s="32">
        <f t="shared" si="27"/>
        <v>-58.335472000000003</v>
      </c>
      <c r="J317" s="31">
        <v>9.93703</v>
      </c>
      <c r="K317" s="31">
        <v>78.905590000000004</v>
      </c>
      <c r="L317" s="31">
        <v>22.354918999999999</v>
      </c>
      <c r="M317" s="31">
        <v>19.832363999999998</v>
      </c>
      <c r="N317" s="31">
        <v>-28.527778000000001</v>
      </c>
      <c r="O317" s="31">
        <v>-55.772137999999998</v>
      </c>
      <c r="P317" s="31">
        <v>11.605478</v>
      </c>
      <c r="Q317" s="31">
        <v>-58.335472000000003</v>
      </c>
      <c r="S317" s="33">
        <f t="shared" si="24"/>
        <v>-28.527778000000001</v>
      </c>
      <c r="T317">
        <v>-28.527778000000001</v>
      </c>
      <c r="U317">
        <f t="shared" si="25"/>
        <v>6</v>
      </c>
      <c r="V317">
        <f t="shared" si="23"/>
        <v>0.16666666666666666</v>
      </c>
      <c r="X317" s="16">
        <v>2</v>
      </c>
    </row>
    <row r="318" spans="1:24" x14ac:dyDescent="0.25">
      <c r="A318" s="9">
        <v>7</v>
      </c>
      <c r="B318" s="32">
        <f t="shared" si="27"/>
        <v>48.64676</v>
      </c>
      <c r="C318" s="32">
        <f t="shared" si="27"/>
        <v>25.212968</v>
      </c>
      <c r="D318" s="32">
        <f t="shared" si="27"/>
        <v>3.3542640000000001</v>
      </c>
      <c r="E318" s="32">
        <f t="shared" si="27"/>
        <v>-2.6771180000000001</v>
      </c>
      <c r="F318" s="32">
        <f t="shared" si="27"/>
        <v>-12.598951</v>
      </c>
      <c r="G318" s="32">
        <f t="shared" si="27"/>
        <v>-16.203178999999999</v>
      </c>
      <c r="H318" s="32">
        <f t="shared" si="27"/>
        <v>-22.571010000000001</v>
      </c>
      <c r="I318" s="32">
        <f t="shared" si="27"/>
        <v>-23.163730000000001</v>
      </c>
      <c r="J318" s="31">
        <v>-12.598951</v>
      </c>
      <c r="K318" s="31">
        <v>25.212968</v>
      </c>
      <c r="L318" s="31">
        <v>-22.571010000000001</v>
      </c>
      <c r="M318" s="31">
        <v>-16.203178999999999</v>
      </c>
      <c r="N318" s="31">
        <v>48.64676</v>
      </c>
      <c r="O318" s="31">
        <v>-23.163730000000001</v>
      </c>
      <c r="P318" s="31">
        <v>3.3542640000000001</v>
      </c>
      <c r="Q318" s="31">
        <v>-2.6771180000000001</v>
      </c>
      <c r="S318" s="33">
        <f t="shared" si="24"/>
        <v>3.3542640000000001</v>
      </c>
      <c r="T318">
        <v>3.3542640000000001</v>
      </c>
      <c r="U318">
        <f t="shared" si="25"/>
        <v>3</v>
      </c>
      <c r="V318">
        <f t="shared" si="23"/>
        <v>0.33333333333333331</v>
      </c>
      <c r="X318" s="16">
        <v>5</v>
      </c>
    </row>
    <row r="319" spans="1:24" x14ac:dyDescent="0.25">
      <c r="A319" s="9">
        <v>8</v>
      </c>
      <c r="B319" s="32">
        <f t="shared" si="27"/>
        <v>50.935780999999999</v>
      </c>
      <c r="C319" s="32">
        <f t="shared" si="27"/>
        <v>32.186787000000002</v>
      </c>
      <c r="D319" s="32">
        <f t="shared" si="27"/>
        <v>13.378550000000001</v>
      </c>
      <c r="E319" s="32">
        <f t="shared" si="27"/>
        <v>9.8713379999999997</v>
      </c>
      <c r="F319" s="32">
        <f t="shared" si="27"/>
        <v>-15.362881</v>
      </c>
      <c r="G319" s="32">
        <f t="shared" si="27"/>
        <v>-24.53547</v>
      </c>
      <c r="H319" s="32">
        <f t="shared" si="27"/>
        <v>-28.825659000000002</v>
      </c>
      <c r="I319" s="32">
        <f t="shared" si="27"/>
        <v>-37.648449999999997</v>
      </c>
      <c r="J319" s="31">
        <v>-15.362881</v>
      </c>
      <c r="K319" s="31">
        <v>50.935780999999999</v>
      </c>
      <c r="L319" s="31">
        <v>-37.648449999999997</v>
      </c>
      <c r="M319" s="31">
        <v>-28.825659000000002</v>
      </c>
      <c r="N319" s="31">
        <v>13.378550000000001</v>
      </c>
      <c r="O319" s="31">
        <v>-24.53547</v>
      </c>
      <c r="P319" s="31">
        <v>9.8713379999999997</v>
      </c>
      <c r="Q319" s="31">
        <v>32.186787000000002</v>
      </c>
      <c r="S319" s="33">
        <f t="shared" si="24"/>
        <v>32.186787000000002</v>
      </c>
      <c r="T319">
        <v>32.186787000000002</v>
      </c>
      <c r="U319">
        <f t="shared" si="25"/>
        <v>2</v>
      </c>
      <c r="V319">
        <f t="shared" si="23"/>
        <v>0.5</v>
      </c>
      <c r="X319" s="16">
        <v>2</v>
      </c>
    </row>
    <row r="320" spans="1:24" x14ac:dyDescent="0.25">
      <c r="A320" s="9">
        <v>6</v>
      </c>
      <c r="B320" s="32">
        <f t="shared" si="27"/>
        <v>23.961774999999999</v>
      </c>
      <c r="C320" s="32">
        <f t="shared" si="27"/>
        <v>20.131807999999999</v>
      </c>
      <c r="D320" s="32">
        <f t="shared" si="27"/>
        <v>18.060068999999999</v>
      </c>
      <c r="E320" s="32">
        <f t="shared" si="27"/>
        <v>5.90015</v>
      </c>
      <c r="F320" s="32">
        <f t="shared" si="27"/>
        <v>0.990143</v>
      </c>
      <c r="G320" s="32">
        <f t="shared" si="27"/>
        <v>-14.750906000000001</v>
      </c>
      <c r="H320" s="32">
        <f t="shared" si="27"/>
        <v>-26.902023</v>
      </c>
      <c r="I320" s="32">
        <f t="shared" si="27"/>
        <v>-27.391013999999998</v>
      </c>
      <c r="J320" s="31">
        <v>-27.391013999999998</v>
      </c>
      <c r="K320" s="31">
        <v>18.060068999999999</v>
      </c>
      <c r="L320" s="31">
        <v>-14.750906000000001</v>
      </c>
      <c r="M320" s="31">
        <v>-26.902023</v>
      </c>
      <c r="N320" s="31">
        <v>23.961774999999999</v>
      </c>
      <c r="O320" s="31">
        <v>0.990143</v>
      </c>
      <c r="P320" s="31">
        <v>5.90015</v>
      </c>
      <c r="Q320" s="31">
        <v>20.131807999999999</v>
      </c>
      <c r="S320" s="33">
        <f t="shared" si="24"/>
        <v>0.990143</v>
      </c>
      <c r="T320">
        <v>0.990143</v>
      </c>
      <c r="U320">
        <f t="shared" si="25"/>
        <v>5</v>
      </c>
      <c r="V320">
        <f t="shared" si="23"/>
        <v>0.2</v>
      </c>
      <c r="X320" s="16">
        <v>5</v>
      </c>
    </row>
    <row r="321" spans="1:24" x14ac:dyDescent="0.25">
      <c r="A321" s="9">
        <v>7</v>
      </c>
      <c r="B321" s="32">
        <f t="shared" si="27"/>
        <v>50.201825999999997</v>
      </c>
      <c r="C321" s="32">
        <f t="shared" si="27"/>
        <v>24.766762</v>
      </c>
      <c r="D321" s="32">
        <f t="shared" si="27"/>
        <v>23.032547000000001</v>
      </c>
      <c r="E321" s="32">
        <f t="shared" si="27"/>
        <v>13.891311999999999</v>
      </c>
      <c r="F321" s="32">
        <f t="shared" si="27"/>
        <v>3.3651610000000001</v>
      </c>
      <c r="G321" s="32">
        <f t="shared" si="27"/>
        <v>-29.209508</v>
      </c>
      <c r="H321" s="32">
        <f t="shared" si="27"/>
        <v>-34.674554999999998</v>
      </c>
      <c r="I321" s="32">
        <f t="shared" si="27"/>
        <v>-51.373544000000003</v>
      </c>
      <c r="J321" s="31">
        <v>3.3651610000000001</v>
      </c>
      <c r="K321" s="31">
        <v>23.032547000000001</v>
      </c>
      <c r="L321" s="31">
        <v>-29.209508</v>
      </c>
      <c r="M321" s="31">
        <v>-34.674554999999998</v>
      </c>
      <c r="N321" s="31">
        <v>50.201825999999997</v>
      </c>
      <c r="O321" s="31">
        <v>24.766762</v>
      </c>
      <c r="P321" s="31">
        <v>-51.373544000000003</v>
      </c>
      <c r="Q321" s="31">
        <v>13.891311999999999</v>
      </c>
      <c r="S321" s="33">
        <f t="shared" si="24"/>
        <v>-51.373544000000003</v>
      </c>
      <c r="T321">
        <v>-51.373544000000003</v>
      </c>
      <c r="U321">
        <f t="shared" si="25"/>
        <v>8</v>
      </c>
      <c r="V321">
        <f t="shared" si="23"/>
        <v>0.125</v>
      </c>
      <c r="X321" s="16">
        <v>5</v>
      </c>
    </row>
    <row r="322" spans="1:24" x14ac:dyDescent="0.25">
      <c r="A322" s="9">
        <v>1</v>
      </c>
      <c r="B322" s="32">
        <f t="shared" si="27"/>
        <v>43.479933000000003</v>
      </c>
      <c r="C322" s="32">
        <f t="shared" si="27"/>
        <v>17.709143000000001</v>
      </c>
      <c r="D322" s="32">
        <f t="shared" si="27"/>
        <v>5.8193260000000002</v>
      </c>
      <c r="E322" s="32">
        <f t="shared" si="27"/>
        <v>-1.516205</v>
      </c>
      <c r="F322" s="32">
        <f t="shared" si="27"/>
        <v>-5.9253439999999999</v>
      </c>
      <c r="G322" s="32">
        <f t="shared" si="27"/>
        <v>-15.243354999999999</v>
      </c>
      <c r="H322" s="32">
        <f t="shared" si="27"/>
        <v>-18.092061999999999</v>
      </c>
      <c r="I322" s="32">
        <f t="shared" si="27"/>
        <v>-26.231434</v>
      </c>
      <c r="J322" s="31">
        <v>-1.516205</v>
      </c>
      <c r="K322" s="31">
        <v>-26.231434</v>
      </c>
      <c r="L322" s="31">
        <v>-15.243354999999999</v>
      </c>
      <c r="M322" s="31">
        <v>-5.9253439999999999</v>
      </c>
      <c r="N322" s="31">
        <v>43.479933000000003</v>
      </c>
      <c r="O322" s="31">
        <v>-18.092061999999999</v>
      </c>
      <c r="P322" s="31">
        <v>17.709143000000001</v>
      </c>
      <c r="Q322" s="31">
        <v>5.8193260000000002</v>
      </c>
      <c r="S322" s="33">
        <f t="shared" si="24"/>
        <v>-1.516205</v>
      </c>
      <c r="T322">
        <v>-1.516205</v>
      </c>
      <c r="U322">
        <f t="shared" si="25"/>
        <v>4</v>
      </c>
      <c r="V322">
        <f t="shared" si="23"/>
        <v>0.25</v>
      </c>
      <c r="X322" s="16">
        <v>5</v>
      </c>
    </row>
    <row r="323" spans="1:24" x14ac:dyDescent="0.25">
      <c r="A323" s="9">
        <v>2</v>
      </c>
      <c r="B323" s="32">
        <f t="shared" si="27"/>
        <v>16.182528000000001</v>
      </c>
      <c r="C323" s="32">
        <f t="shared" si="27"/>
        <v>11.798233</v>
      </c>
      <c r="D323" s="32">
        <f t="shared" si="27"/>
        <v>7.6685480000000004</v>
      </c>
      <c r="E323" s="32">
        <f t="shared" si="27"/>
        <v>1.1390279999999999</v>
      </c>
      <c r="F323" s="32">
        <f t="shared" si="27"/>
        <v>-0.90913699999999997</v>
      </c>
      <c r="G323" s="32">
        <f t="shared" si="27"/>
        <v>-3.0436459999999999</v>
      </c>
      <c r="H323" s="32">
        <f t="shared" si="27"/>
        <v>-4.9952230000000002</v>
      </c>
      <c r="I323" s="32">
        <f t="shared" si="27"/>
        <v>-27.840333999999999</v>
      </c>
      <c r="J323" s="31">
        <v>-4.9952230000000002</v>
      </c>
      <c r="K323" s="31">
        <v>-0.90913699999999997</v>
      </c>
      <c r="L323" s="31">
        <v>11.798233</v>
      </c>
      <c r="M323" s="31">
        <v>1.1390279999999999</v>
      </c>
      <c r="N323" s="31">
        <v>-27.840333999999999</v>
      </c>
      <c r="O323" s="31">
        <v>-3.0436459999999999</v>
      </c>
      <c r="P323" s="31">
        <v>7.6685480000000004</v>
      </c>
      <c r="Q323" s="31">
        <v>16.182528000000001</v>
      </c>
      <c r="S323" s="33">
        <f t="shared" si="24"/>
        <v>-0.90913699999999997</v>
      </c>
      <c r="T323">
        <v>-0.90913699999999997</v>
      </c>
      <c r="U323">
        <f t="shared" si="25"/>
        <v>5</v>
      </c>
      <c r="V323">
        <f t="shared" si="23"/>
        <v>0.2</v>
      </c>
      <c r="X323" s="16">
        <v>8</v>
      </c>
    </row>
    <row r="324" spans="1:24" x14ac:dyDescent="0.25">
      <c r="A324" s="9">
        <v>2</v>
      </c>
      <c r="B324" s="32">
        <f t="shared" si="27"/>
        <v>69.134693999999996</v>
      </c>
      <c r="C324" s="32">
        <f t="shared" si="27"/>
        <v>47.040187000000003</v>
      </c>
      <c r="D324" s="32">
        <f t="shared" si="27"/>
        <v>35.433846000000003</v>
      </c>
      <c r="E324" s="32">
        <f t="shared" si="27"/>
        <v>27.525252999999999</v>
      </c>
      <c r="F324" s="32">
        <f t="shared" si="27"/>
        <v>7.5743590000000003</v>
      </c>
      <c r="G324" s="32">
        <f t="shared" si="27"/>
        <v>-5.6567590000000001</v>
      </c>
      <c r="H324" s="32">
        <f t="shared" si="27"/>
        <v>-61.91836</v>
      </c>
      <c r="I324" s="32">
        <f t="shared" si="27"/>
        <v>-119.133211</v>
      </c>
      <c r="J324" s="31">
        <v>7.5743590000000003</v>
      </c>
      <c r="K324" s="31">
        <v>35.433846000000003</v>
      </c>
      <c r="L324" s="31">
        <v>-61.91836</v>
      </c>
      <c r="M324" s="31">
        <v>-119.133211</v>
      </c>
      <c r="N324" s="31">
        <v>69.134693999999996</v>
      </c>
      <c r="O324" s="31">
        <v>27.525252999999999</v>
      </c>
      <c r="P324" s="31">
        <v>47.040187000000003</v>
      </c>
      <c r="Q324" s="31">
        <v>-5.6567590000000001</v>
      </c>
      <c r="S324" s="33">
        <f t="shared" si="24"/>
        <v>35.433846000000003</v>
      </c>
      <c r="T324">
        <v>35.433846000000003</v>
      </c>
      <c r="U324">
        <f t="shared" si="25"/>
        <v>3</v>
      </c>
      <c r="V324">
        <f t="shared" ref="V324:V387" si="28">1/U324</f>
        <v>0.33333333333333331</v>
      </c>
      <c r="X324" s="16">
        <v>5</v>
      </c>
    </row>
    <row r="325" spans="1:24" x14ac:dyDescent="0.25">
      <c r="A325" s="9">
        <v>5</v>
      </c>
      <c r="B325" s="32">
        <f t="shared" si="27"/>
        <v>24.839022</v>
      </c>
      <c r="C325" s="32">
        <f t="shared" si="27"/>
        <v>5.1944210000000002</v>
      </c>
      <c r="D325" s="32">
        <f t="shared" si="27"/>
        <v>2.938015</v>
      </c>
      <c r="E325" s="32">
        <f t="shared" si="27"/>
        <v>-0.408387</v>
      </c>
      <c r="F325" s="32">
        <f t="shared" si="27"/>
        <v>-6.5367050000000004</v>
      </c>
      <c r="G325" s="32">
        <f t="shared" si="27"/>
        <v>-7.2452269999999999</v>
      </c>
      <c r="H325" s="32">
        <f t="shared" si="27"/>
        <v>-8.1788410000000002</v>
      </c>
      <c r="I325" s="32">
        <f t="shared" si="27"/>
        <v>-10.6023</v>
      </c>
      <c r="J325" s="31">
        <v>-8.1788410000000002</v>
      </c>
      <c r="K325" s="31">
        <v>-0.408387</v>
      </c>
      <c r="L325" s="31">
        <v>5.1944210000000002</v>
      </c>
      <c r="M325" s="31">
        <v>-6.5367050000000004</v>
      </c>
      <c r="N325" s="31">
        <v>24.839022</v>
      </c>
      <c r="O325" s="31">
        <v>2.938015</v>
      </c>
      <c r="P325" s="31">
        <v>-10.6023</v>
      </c>
      <c r="Q325" s="31">
        <v>-7.2452269999999999</v>
      </c>
      <c r="S325" s="33">
        <f t="shared" ref="S325:S388" si="29">IF(A325=1,J325,IF(A325=2,K325,IF(A325=3,L325,IF(A325=4,M325,IF(A325=5,N325,IF(A325=6,O325,IF(A325=7,P325,IF(A325=8,Q325,0))))))))</f>
        <v>24.839022</v>
      </c>
      <c r="T325">
        <v>24.839022</v>
      </c>
      <c r="U325">
        <f t="shared" ref="U325:U388" si="30">IF(T325=B325,1,IF(T325=C325,2,IF(T325=D325,3,IF(E325=T325,4,IF(F325=T325,5,IF(G325=T325,6,IF(H325=T325,7,IF(I325=T325,8,0))))))))</f>
        <v>1</v>
      </c>
      <c r="V325">
        <f t="shared" si="28"/>
        <v>1</v>
      </c>
      <c r="X325" s="16">
        <v>5</v>
      </c>
    </row>
    <row r="326" spans="1:24" x14ac:dyDescent="0.25">
      <c r="A326" s="9">
        <v>7</v>
      </c>
      <c r="B326" s="32">
        <f t="shared" si="27"/>
        <v>41.337189000000002</v>
      </c>
      <c r="C326" s="32">
        <f t="shared" si="27"/>
        <v>36.658700000000003</v>
      </c>
      <c r="D326" s="32">
        <f t="shared" si="27"/>
        <v>30.385843999999999</v>
      </c>
      <c r="E326" s="32">
        <f t="shared" si="27"/>
        <v>9.3002330000000004</v>
      </c>
      <c r="F326" s="32">
        <f t="shared" si="27"/>
        <v>-16.150361</v>
      </c>
      <c r="G326" s="32">
        <f t="shared" si="27"/>
        <v>-17.933230999999999</v>
      </c>
      <c r="H326" s="32">
        <f t="shared" si="27"/>
        <v>-26.672384999999998</v>
      </c>
      <c r="I326" s="32">
        <f t="shared" si="27"/>
        <v>-56.925977000000003</v>
      </c>
      <c r="J326" s="31">
        <v>-16.150361</v>
      </c>
      <c r="K326" s="31">
        <v>36.658700000000003</v>
      </c>
      <c r="L326" s="31">
        <v>9.3002330000000004</v>
      </c>
      <c r="M326" s="31">
        <v>-17.933230999999999</v>
      </c>
      <c r="N326" s="31">
        <v>30.385843999999999</v>
      </c>
      <c r="O326" s="31">
        <v>-56.925977000000003</v>
      </c>
      <c r="P326" s="31">
        <v>41.337189000000002</v>
      </c>
      <c r="Q326" s="31">
        <v>-26.672384999999998</v>
      </c>
      <c r="S326" s="33">
        <f t="shared" si="29"/>
        <v>41.337189000000002</v>
      </c>
      <c r="T326">
        <v>41.337189000000002</v>
      </c>
      <c r="U326">
        <f t="shared" si="30"/>
        <v>1</v>
      </c>
      <c r="V326">
        <f t="shared" si="28"/>
        <v>1</v>
      </c>
      <c r="X326" s="16">
        <v>7</v>
      </c>
    </row>
    <row r="327" spans="1:24" x14ac:dyDescent="0.25">
      <c r="A327" s="9">
        <v>7</v>
      </c>
      <c r="B327" s="32">
        <f t="shared" si="27"/>
        <v>65.229758000000004</v>
      </c>
      <c r="C327" s="32">
        <f t="shared" si="27"/>
        <v>30.179458</v>
      </c>
      <c r="D327" s="32">
        <f t="shared" si="27"/>
        <v>14.049937</v>
      </c>
      <c r="E327" s="32">
        <f t="shared" si="27"/>
        <v>10.066867</v>
      </c>
      <c r="F327" s="32">
        <f t="shared" si="27"/>
        <v>-18.424868</v>
      </c>
      <c r="G327" s="32">
        <f t="shared" si="27"/>
        <v>-27.878875000000001</v>
      </c>
      <c r="H327" s="32">
        <f t="shared" si="27"/>
        <v>-30.612214999999999</v>
      </c>
      <c r="I327" s="32">
        <f t="shared" si="27"/>
        <v>-42.610059</v>
      </c>
      <c r="J327" s="31">
        <v>-30.612214999999999</v>
      </c>
      <c r="K327" s="31">
        <v>10.066867</v>
      </c>
      <c r="L327" s="31">
        <v>-42.610059</v>
      </c>
      <c r="M327" s="31">
        <v>-18.424868</v>
      </c>
      <c r="N327" s="31">
        <v>30.179458</v>
      </c>
      <c r="O327" s="31">
        <v>14.049937</v>
      </c>
      <c r="P327" s="31">
        <v>65.229758000000004</v>
      </c>
      <c r="Q327" s="31">
        <v>-27.878875000000001</v>
      </c>
      <c r="S327" s="33">
        <f t="shared" si="29"/>
        <v>65.229758000000004</v>
      </c>
      <c r="T327">
        <v>65.229758000000004</v>
      </c>
      <c r="U327">
        <f t="shared" si="30"/>
        <v>1</v>
      </c>
      <c r="V327">
        <f t="shared" si="28"/>
        <v>1</v>
      </c>
      <c r="X327" s="16">
        <v>7</v>
      </c>
    </row>
    <row r="328" spans="1:24" x14ac:dyDescent="0.25">
      <c r="A328" s="9">
        <v>7</v>
      </c>
      <c r="B328" s="32">
        <f t="shared" si="27"/>
        <v>119.185118</v>
      </c>
      <c r="C328" s="32">
        <f t="shared" si="27"/>
        <v>8.7575789999999998</v>
      </c>
      <c r="D328" s="32">
        <f t="shared" si="27"/>
        <v>-0.791408</v>
      </c>
      <c r="E328" s="32">
        <f t="shared" si="27"/>
        <v>-7.7022170000000001</v>
      </c>
      <c r="F328" s="32">
        <f t="shared" si="27"/>
        <v>-22.589638999999998</v>
      </c>
      <c r="G328" s="32">
        <f t="shared" si="27"/>
        <v>-24.615237</v>
      </c>
      <c r="H328" s="32">
        <f t="shared" si="27"/>
        <v>-29.655443000000002</v>
      </c>
      <c r="I328" s="32">
        <f t="shared" si="27"/>
        <v>-42.588766</v>
      </c>
      <c r="J328" s="31">
        <v>-29.655443000000002</v>
      </c>
      <c r="K328" s="31">
        <v>-7.7022170000000001</v>
      </c>
      <c r="L328" s="31">
        <v>-22.589638999999998</v>
      </c>
      <c r="M328" s="31">
        <v>-42.588766</v>
      </c>
      <c r="N328" s="31">
        <v>-24.615237</v>
      </c>
      <c r="O328" s="31">
        <v>8.7575789999999998</v>
      </c>
      <c r="P328" s="31">
        <v>119.185118</v>
      </c>
      <c r="Q328" s="31">
        <v>-0.791408</v>
      </c>
      <c r="S328" s="33">
        <f t="shared" si="29"/>
        <v>119.185118</v>
      </c>
      <c r="T328">
        <v>119.185118</v>
      </c>
      <c r="U328">
        <f t="shared" si="30"/>
        <v>1</v>
      </c>
      <c r="V328">
        <f t="shared" si="28"/>
        <v>1</v>
      </c>
      <c r="X328" s="16">
        <v>7</v>
      </c>
    </row>
    <row r="329" spans="1:24" x14ac:dyDescent="0.25">
      <c r="A329" s="9">
        <v>5</v>
      </c>
      <c r="B329" s="32">
        <f t="shared" si="27"/>
        <v>130.75022899999999</v>
      </c>
      <c r="C329" s="32">
        <f t="shared" si="27"/>
        <v>24.876919000000001</v>
      </c>
      <c r="D329" s="32">
        <f t="shared" ref="B329:I361" si="31">LARGE($J329:$Q329,COLUMN()-1)</f>
        <v>3.5456530000000002</v>
      </c>
      <c r="E329" s="32">
        <f t="shared" si="31"/>
        <v>0.91405800000000004</v>
      </c>
      <c r="F329" s="32">
        <f t="shared" si="31"/>
        <v>-19.492287000000001</v>
      </c>
      <c r="G329" s="32">
        <f t="shared" si="31"/>
        <v>-31.692091999999999</v>
      </c>
      <c r="H329" s="32">
        <f t="shared" si="31"/>
        <v>-50.971237000000002</v>
      </c>
      <c r="I329" s="32">
        <f t="shared" si="31"/>
        <v>-57.931269</v>
      </c>
      <c r="J329" s="31">
        <v>0.91405800000000004</v>
      </c>
      <c r="K329" s="31">
        <v>3.5456530000000002</v>
      </c>
      <c r="L329" s="31">
        <v>-57.931269</v>
      </c>
      <c r="M329" s="31">
        <v>-19.492287000000001</v>
      </c>
      <c r="N329" s="31">
        <v>-50.971237000000002</v>
      </c>
      <c r="O329" s="31">
        <v>24.876919000000001</v>
      </c>
      <c r="P329" s="31">
        <v>130.75022899999999</v>
      </c>
      <c r="Q329" s="31">
        <v>-31.692091999999999</v>
      </c>
      <c r="S329" s="33">
        <f t="shared" si="29"/>
        <v>-50.971237000000002</v>
      </c>
      <c r="T329">
        <v>-50.971237000000002</v>
      </c>
      <c r="U329">
        <f t="shared" si="30"/>
        <v>7</v>
      </c>
      <c r="V329">
        <f t="shared" si="28"/>
        <v>0.14285714285714285</v>
      </c>
      <c r="X329" s="16">
        <v>7</v>
      </c>
    </row>
    <row r="330" spans="1:24" x14ac:dyDescent="0.25">
      <c r="A330" s="9">
        <v>7</v>
      </c>
      <c r="B330" s="32">
        <f t="shared" si="31"/>
        <v>40.473709999999997</v>
      </c>
      <c r="C330" s="32">
        <f t="shared" si="31"/>
        <v>5.7473479999999997</v>
      </c>
      <c r="D330" s="32">
        <f t="shared" si="31"/>
        <v>3.6437930000000001</v>
      </c>
      <c r="E330" s="32">
        <f t="shared" si="31"/>
        <v>-1.2196819999999999</v>
      </c>
      <c r="F330" s="32">
        <f t="shared" si="31"/>
        <v>-4.4658230000000003</v>
      </c>
      <c r="G330" s="32">
        <f t="shared" si="31"/>
        <v>-8.9845570000000006</v>
      </c>
      <c r="H330" s="32">
        <f t="shared" si="31"/>
        <v>-12.800065</v>
      </c>
      <c r="I330" s="32">
        <f t="shared" si="31"/>
        <v>-22.394722999999999</v>
      </c>
      <c r="J330" s="31">
        <v>-22.394722999999999</v>
      </c>
      <c r="K330" s="31">
        <v>-12.800065</v>
      </c>
      <c r="L330" s="31">
        <v>-1.2196819999999999</v>
      </c>
      <c r="M330" s="31">
        <v>-8.9845570000000006</v>
      </c>
      <c r="N330" s="31">
        <v>40.473709999999997</v>
      </c>
      <c r="O330" s="31">
        <v>3.6437930000000001</v>
      </c>
      <c r="P330" s="31">
        <v>5.7473479999999997</v>
      </c>
      <c r="Q330" s="31">
        <v>-4.4658230000000003</v>
      </c>
      <c r="S330" s="33">
        <f t="shared" si="29"/>
        <v>5.7473479999999997</v>
      </c>
      <c r="T330">
        <v>5.7473479999999997</v>
      </c>
      <c r="U330">
        <f t="shared" si="30"/>
        <v>2</v>
      </c>
      <c r="V330">
        <f t="shared" si="28"/>
        <v>0.5</v>
      </c>
      <c r="X330" s="16">
        <v>5</v>
      </c>
    </row>
    <row r="331" spans="1:24" x14ac:dyDescent="0.25">
      <c r="A331" s="9">
        <v>5</v>
      </c>
      <c r="B331" s="32">
        <f t="shared" si="31"/>
        <v>6.6936090000000004</v>
      </c>
      <c r="C331" s="32">
        <f t="shared" si="31"/>
        <v>5.7597889999999996</v>
      </c>
      <c r="D331" s="32">
        <f t="shared" si="31"/>
        <v>3.0239880000000001</v>
      </c>
      <c r="E331" s="32">
        <f t="shared" si="31"/>
        <v>0.13134299999999999</v>
      </c>
      <c r="F331" s="32">
        <f t="shared" si="31"/>
        <v>-2.5357639999999999</v>
      </c>
      <c r="G331" s="32">
        <f t="shared" si="31"/>
        <v>-2.6532650000000002</v>
      </c>
      <c r="H331" s="32">
        <f t="shared" si="31"/>
        <v>-5.0673849999999998</v>
      </c>
      <c r="I331" s="32">
        <f t="shared" si="31"/>
        <v>-5.3523139999999998</v>
      </c>
      <c r="J331" s="31">
        <v>-5.3523139999999998</v>
      </c>
      <c r="K331" s="31">
        <v>3.0239880000000001</v>
      </c>
      <c r="L331" s="31">
        <v>-2.5357639999999999</v>
      </c>
      <c r="M331" s="31">
        <v>-5.0673849999999998</v>
      </c>
      <c r="N331" s="31">
        <v>6.6936090000000004</v>
      </c>
      <c r="O331" s="31">
        <v>5.7597889999999996</v>
      </c>
      <c r="P331" s="31">
        <v>0.13134299999999999</v>
      </c>
      <c r="Q331" s="31">
        <v>-2.6532650000000002</v>
      </c>
      <c r="S331" s="33">
        <f t="shared" si="29"/>
        <v>6.6936090000000004</v>
      </c>
      <c r="T331">
        <v>6.6936090000000004</v>
      </c>
      <c r="U331">
        <f t="shared" si="30"/>
        <v>1</v>
      </c>
      <c r="V331">
        <f t="shared" si="28"/>
        <v>1</v>
      </c>
      <c r="X331" s="16">
        <v>5</v>
      </c>
    </row>
    <row r="332" spans="1:24" x14ac:dyDescent="0.25">
      <c r="A332" s="9">
        <v>5</v>
      </c>
      <c r="B332" s="32">
        <f t="shared" si="31"/>
        <v>43.193649999999998</v>
      </c>
      <c r="C332" s="32">
        <f t="shared" si="31"/>
        <v>25.549553</v>
      </c>
      <c r="D332" s="32">
        <f t="shared" si="31"/>
        <v>11.351743000000001</v>
      </c>
      <c r="E332" s="32">
        <f t="shared" si="31"/>
        <v>1.7599819999999999</v>
      </c>
      <c r="F332" s="32">
        <f t="shared" si="31"/>
        <v>-2.6657769999999998</v>
      </c>
      <c r="G332" s="32">
        <f t="shared" si="31"/>
        <v>-8.0953549999999996</v>
      </c>
      <c r="H332" s="32">
        <f t="shared" si="31"/>
        <v>-18.742422999999999</v>
      </c>
      <c r="I332" s="32">
        <f t="shared" si="31"/>
        <v>-52.351376999999999</v>
      </c>
      <c r="J332" s="31">
        <v>-2.6657769999999998</v>
      </c>
      <c r="K332" s="31">
        <v>25.549553</v>
      </c>
      <c r="L332" s="31">
        <v>-8.0953549999999996</v>
      </c>
      <c r="M332" s="31">
        <v>-18.742422999999999</v>
      </c>
      <c r="N332" s="31">
        <v>1.7599819999999999</v>
      </c>
      <c r="O332" s="31">
        <v>43.193649999999998</v>
      </c>
      <c r="P332" s="31">
        <v>11.351743000000001</v>
      </c>
      <c r="Q332" s="31">
        <v>-52.351376999999999</v>
      </c>
      <c r="S332" s="33">
        <f t="shared" si="29"/>
        <v>1.7599819999999999</v>
      </c>
      <c r="T332">
        <v>1.7599819999999999</v>
      </c>
      <c r="U332">
        <f t="shared" si="30"/>
        <v>4</v>
      </c>
      <c r="V332">
        <f t="shared" si="28"/>
        <v>0.25</v>
      </c>
      <c r="X332" s="16">
        <v>6</v>
      </c>
    </row>
    <row r="333" spans="1:24" x14ac:dyDescent="0.25">
      <c r="A333" s="9">
        <v>2</v>
      </c>
      <c r="B333" s="32">
        <f t="shared" si="31"/>
        <v>79.801578000000006</v>
      </c>
      <c r="C333" s="32">
        <f t="shared" si="31"/>
        <v>55.61103</v>
      </c>
      <c r="D333" s="32">
        <f t="shared" si="31"/>
        <v>29.453551000000001</v>
      </c>
      <c r="E333" s="32">
        <f t="shared" si="31"/>
        <v>-17.492218999999999</v>
      </c>
      <c r="F333" s="32">
        <f t="shared" si="31"/>
        <v>-21.860561000000001</v>
      </c>
      <c r="G333" s="32">
        <f t="shared" si="31"/>
        <v>-31.922212999999999</v>
      </c>
      <c r="H333" s="32">
        <f t="shared" si="31"/>
        <v>-33.628892999999998</v>
      </c>
      <c r="I333" s="32">
        <f t="shared" si="31"/>
        <v>-59.962266</v>
      </c>
      <c r="J333" s="31">
        <v>-33.628892999999998</v>
      </c>
      <c r="K333" s="31">
        <v>55.61103</v>
      </c>
      <c r="L333" s="31">
        <v>29.453551000000001</v>
      </c>
      <c r="M333" s="31">
        <v>-31.922212999999999</v>
      </c>
      <c r="N333" s="31">
        <v>79.801578000000006</v>
      </c>
      <c r="O333" s="31">
        <v>-17.492218999999999</v>
      </c>
      <c r="P333" s="31">
        <v>-21.860561000000001</v>
      </c>
      <c r="Q333" s="31">
        <v>-59.962266</v>
      </c>
      <c r="S333" s="33">
        <f t="shared" si="29"/>
        <v>55.61103</v>
      </c>
      <c r="T333">
        <v>55.61103</v>
      </c>
      <c r="U333">
        <f t="shared" si="30"/>
        <v>2</v>
      </c>
      <c r="V333">
        <f t="shared" si="28"/>
        <v>0.5</v>
      </c>
      <c r="X333" s="16">
        <v>5</v>
      </c>
    </row>
    <row r="334" spans="1:24" x14ac:dyDescent="0.25">
      <c r="A334" s="9">
        <v>5</v>
      </c>
      <c r="B334" s="32">
        <f t="shared" si="31"/>
        <v>33.029389000000002</v>
      </c>
      <c r="C334" s="32">
        <f t="shared" si="31"/>
        <v>28.063051000000002</v>
      </c>
      <c r="D334" s="32">
        <f t="shared" si="31"/>
        <v>20.218025000000001</v>
      </c>
      <c r="E334" s="32">
        <f t="shared" si="31"/>
        <v>18.619751999999998</v>
      </c>
      <c r="F334" s="32">
        <f t="shared" si="31"/>
        <v>10.791442</v>
      </c>
      <c r="G334" s="32">
        <f t="shared" si="31"/>
        <v>-22.386095999999998</v>
      </c>
      <c r="H334" s="32">
        <f t="shared" si="31"/>
        <v>-31.537476000000002</v>
      </c>
      <c r="I334" s="32">
        <f t="shared" si="31"/>
        <v>-56.798085</v>
      </c>
      <c r="J334" s="31">
        <v>28.063051000000002</v>
      </c>
      <c r="K334" s="31">
        <v>33.029389000000002</v>
      </c>
      <c r="L334" s="31">
        <v>-31.537476000000002</v>
      </c>
      <c r="M334" s="31">
        <v>10.791442</v>
      </c>
      <c r="N334" s="31">
        <v>18.619751999999998</v>
      </c>
      <c r="O334" s="31">
        <v>-56.798085</v>
      </c>
      <c r="P334" s="31">
        <v>-22.386095999999998</v>
      </c>
      <c r="Q334" s="31">
        <v>20.218025000000001</v>
      </c>
      <c r="S334" s="33">
        <f t="shared" si="29"/>
        <v>18.619751999999998</v>
      </c>
      <c r="T334">
        <v>18.619751999999998</v>
      </c>
      <c r="U334">
        <f t="shared" si="30"/>
        <v>4</v>
      </c>
      <c r="V334">
        <f t="shared" si="28"/>
        <v>0.25</v>
      </c>
      <c r="X334" s="16">
        <v>2</v>
      </c>
    </row>
    <row r="335" spans="1:24" x14ac:dyDescent="0.25">
      <c r="A335" s="9">
        <v>2</v>
      </c>
      <c r="B335" s="32">
        <f t="shared" si="31"/>
        <v>23.544044</v>
      </c>
      <c r="C335" s="32">
        <f t="shared" si="31"/>
        <v>17.340548999999999</v>
      </c>
      <c r="D335" s="32">
        <f t="shared" si="31"/>
        <v>14.821763000000001</v>
      </c>
      <c r="E335" s="32">
        <f t="shared" si="31"/>
        <v>14.249229</v>
      </c>
      <c r="F335" s="32">
        <f t="shared" si="31"/>
        <v>-3.6575829999999998</v>
      </c>
      <c r="G335" s="32">
        <f t="shared" si="31"/>
        <v>-13.790844</v>
      </c>
      <c r="H335" s="32">
        <f t="shared" si="31"/>
        <v>-25.135542000000001</v>
      </c>
      <c r="I335" s="32">
        <f t="shared" si="31"/>
        <v>-27.371607000000001</v>
      </c>
      <c r="J335" s="31">
        <v>14.249229</v>
      </c>
      <c r="K335" s="31">
        <v>17.340548999999999</v>
      </c>
      <c r="L335" s="31">
        <v>-25.135542000000001</v>
      </c>
      <c r="M335" s="31">
        <v>-27.371607000000001</v>
      </c>
      <c r="N335" s="31">
        <v>-3.6575829999999998</v>
      </c>
      <c r="O335" s="31">
        <v>-13.790844</v>
      </c>
      <c r="P335" s="31">
        <v>23.544044</v>
      </c>
      <c r="Q335" s="31">
        <v>14.821763000000001</v>
      </c>
      <c r="S335" s="33">
        <f t="shared" si="29"/>
        <v>17.340548999999999</v>
      </c>
      <c r="T335">
        <v>17.340548999999999</v>
      </c>
      <c r="U335">
        <f t="shared" si="30"/>
        <v>2</v>
      </c>
      <c r="V335">
        <f t="shared" si="28"/>
        <v>0.5</v>
      </c>
      <c r="X335" s="16">
        <v>7</v>
      </c>
    </row>
    <row r="336" spans="1:24" x14ac:dyDescent="0.25">
      <c r="A336" s="9">
        <v>7</v>
      </c>
      <c r="B336" s="32">
        <f t="shared" si="31"/>
        <v>15.480017</v>
      </c>
      <c r="C336" s="32">
        <f t="shared" si="31"/>
        <v>6.6745890000000001</v>
      </c>
      <c r="D336" s="32">
        <f t="shared" si="31"/>
        <v>3.075332</v>
      </c>
      <c r="E336" s="32">
        <f t="shared" si="31"/>
        <v>1.2797019999999999</v>
      </c>
      <c r="F336" s="32">
        <f t="shared" si="31"/>
        <v>0.14228499999999999</v>
      </c>
      <c r="G336" s="32">
        <f t="shared" si="31"/>
        <v>-3.0865279999999999</v>
      </c>
      <c r="H336" s="32">
        <f t="shared" si="31"/>
        <v>-11.247097999999999</v>
      </c>
      <c r="I336" s="32">
        <f t="shared" si="31"/>
        <v>-12.318301</v>
      </c>
      <c r="J336" s="31">
        <v>-11.247097999999999</v>
      </c>
      <c r="K336" s="31">
        <v>-12.318301</v>
      </c>
      <c r="L336" s="31">
        <v>0.14228499999999999</v>
      </c>
      <c r="M336" s="31">
        <v>3.075332</v>
      </c>
      <c r="N336" s="31">
        <v>-3.0865279999999999</v>
      </c>
      <c r="O336" s="31">
        <v>6.6745890000000001</v>
      </c>
      <c r="P336" s="31">
        <v>15.480017</v>
      </c>
      <c r="Q336" s="31">
        <v>1.2797019999999999</v>
      </c>
      <c r="S336" s="33">
        <f t="shared" si="29"/>
        <v>15.480017</v>
      </c>
      <c r="T336">
        <v>15.480017</v>
      </c>
      <c r="U336">
        <f t="shared" si="30"/>
        <v>1</v>
      </c>
      <c r="V336">
        <f t="shared" si="28"/>
        <v>1</v>
      </c>
      <c r="X336" s="16">
        <v>7</v>
      </c>
    </row>
    <row r="337" spans="1:24" x14ac:dyDescent="0.25">
      <c r="A337" s="9">
        <v>5</v>
      </c>
      <c r="B337" s="32">
        <f t="shared" si="31"/>
        <v>124.35545999999999</v>
      </c>
      <c r="C337" s="32">
        <f t="shared" si="31"/>
        <v>114.72750499999999</v>
      </c>
      <c r="D337" s="32">
        <f t="shared" si="31"/>
        <v>12.878292999999999</v>
      </c>
      <c r="E337" s="32">
        <f t="shared" si="31"/>
        <v>-26.574107999999999</v>
      </c>
      <c r="F337" s="32">
        <f t="shared" si="31"/>
        <v>-37.062840000000001</v>
      </c>
      <c r="G337" s="32">
        <f t="shared" si="31"/>
        <v>-45.065159000000001</v>
      </c>
      <c r="H337" s="32">
        <f t="shared" si="31"/>
        <v>-67.615684999999999</v>
      </c>
      <c r="I337" s="32">
        <f t="shared" si="31"/>
        <v>-75.643471000000005</v>
      </c>
      <c r="J337" s="31">
        <v>-45.065159000000001</v>
      </c>
      <c r="K337" s="31">
        <v>12.878292999999999</v>
      </c>
      <c r="L337" s="31">
        <v>-37.062840000000001</v>
      </c>
      <c r="M337" s="31">
        <v>-26.574107999999999</v>
      </c>
      <c r="N337" s="31">
        <v>114.72750499999999</v>
      </c>
      <c r="O337" s="31">
        <v>-75.643471000000005</v>
      </c>
      <c r="P337" s="31">
        <v>124.35545999999999</v>
      </c>
      <c r="Q337" s="31">
        <v>-67.615684999999999</v>
      </c>
      <c r="S337" s="33">
        <f t="shared" si="29"/>
        <v>114.72750499999999</v>
      </c>
      <c r="T337">
        <v>114.72750499999999</v>
      </c>
      <c r="U337">
        <f t="shared" si="30"/>
        <v>2</v>
      </c>
      <c r="V337">
        <f t="shared" si="28"/>
        <v>0.5</v>
      </c>
      <c r="X337" s="16">
        <v>7</v>
      </c>
    </row>
    <row r="338" spans="1:24" x14ac:dyDescent="0.25">
      <c r="A338" s="9">
        <v>5</v>
      </c>
      <c r="B338" s="32">
        <f t="shared" si="31"/>
        <v>153.376362</v>
      </c>
      <c r="C338" s="32">
        <f t="shared" si="31"/>
        <v>123.172422</v>
      </c>
      <c r="D338" s="32">
        <f t="shared" si="31"/>
        <v>23.886599</v>
      </c>
      <c r="E338" s="32">
        <f t="shared" si="31"/>
        <v>1.794181</v>
      </c>
      <c r="F338" s="32">
        <f t="shared" si="31"/>
        <v>-7.01431</v>
      </c>
      <c r="G338" s="32">
        <f t="shared" si="31"/>
        <v>-67.436628999999996</v>
      </c>
      <c r="H338" s="32">
        <f t="shared" si="31"/>
        <v>-101.111856</v>
      </c>
      <c r="I338" s="32">
        <f t="shared" si="31"/>
        <v>-126.666765</v>
      </c>
      <c r="J338" s="31">
        <v>23.886599</v>
      </c>
      <c r="K338" s="31">
        <v>-67.436628999999996</v>
      </c>
      <c r="L338" s="31">
        <v>-101.111856</v>
      </c>
      <c r="M338" s="31">
        <v>-126.666765</v>
      </c>
      <c r="N338" s="31">
        <v>123.172422</v>
      </c>
      <c r="O338" s="31">
        <v>1.794181</v>
      </c>
      <c r="P338" s="31">
        <v>153.376362</v>
      </c>
      <c r="Q338" s="31">
        <v>-7.01431</v>
      </c>
      <c r="S338" s="33">
        <f t="shared" si="29"/>
        <v>123.172422</v>
      </c>
      <c r="T338">
        <v>123.172422</v>
      </c>
      <c r="U338">
        <f t="shared" si="30"/>
        <v>2</v>
      </c>
      <c r="V338">
        <f t="shared" si="28"/>
        <v>0.5</v>
      </c>
      <c r="X338" s="16">
        <v>7</v>
      </c>
    </row>
    <row r="339" spans="1:24" x14ac:dyDescent="0.25">
      <c r="A339" s="9">
        <v>5</v>
      </c>
      <c r="B339" s="32">
        <f t="shared" si="31"/>
        <v>23.335543000000001</v>
      </c>
      <c r="C339" s="32">
        <f t="shared" si="31"/>
        <v>21.232951</v>
      </c>
      <c r="D339" s="32">
        <f t="shared" si="31"/>
        <v>19.033331</v>
      </c>
      <c r="E339" s="32">
        <f t="shared" si="31"/>
        <v>-5.0644559999999998</v>
      </c>
      <c r="F339" s="32">
        <f t="shared" si="31"/>
        <v>-7.4631080000000001</v>
      </c>
      <c r="G339" s="32">
        <f t="shared" si="31"/>
        <v>-10.760548</v>
      </c>
      <c r="H339" s="32">
        <f t="shared" si="31"/>
        <v>-18.484407999999998</v>
      </c>
      <c r="I339" s="32">
        <f t="shared" si="31"/>
        <v>-21.8293</v>
      </c>
      <c r="J339" s="31">
        <v>21.232951</v>
      </c>
      <c r="K339" s="31">
        <v>19.033331</v>
      </c>
      <c r="L339" s="31">
        <v>-21.8293</v>
      </c>
      <c r="M339" s="31">
        <v>-10.760548</v>
      </c>
      <c r="N339" s="31">
        <v>-18.484407999999998</v>
      </c>
      <c r="O339" s="31">
        <v>-7.4631080000000001</v>
      </c>
      <c r="P339" s="31">
        <v>-5.0644559999999998</v>
      </c>
      <c r="Q339" s="31">
        <v>23.335543000000001</v>
      </c>
      <c r="S339" s="33">
        <f t="shared" si="29"/>
        <v>-18.484407999999998</v>
      </c>
      <c r="T339">
        <v>-18.484407999999998</v>
      </c>
      <c r="U339">
        <f t="shared" si="30"/>
        <v>7</v>
      </c>
      <c r="V339">
        <f t="shared" si="28"/>
        <v>0.14285714285714285</v>
      </c>
      <c r="X339" s="16">
        <v>8</v>
      </c>
    </row>
    <row r="340" spans="1:24" x14ac:dyDescent="0.25">
      <c r="A340" s="9">
        <v>2</v>
      </c>
      <c r="B340" s="32">
        <f t="shared" si="31"/>
        <v>24.976004</v>
      </c>
      <c r="C340" s="32">
        <f t="shared" si="31"/>
        <v>17.758616</v>
      </c>
      <c r="D340" s="32">
        <f t="shared" si="31"/>
        <v>6.0431239999999997</v>
      </c>
      <c r="E340" s="32">
        <f t="shared" si="31"/>
        <v>-6.1479119999999998</v>
      </c>
      <c r="F340" s="32">
        <f t="shared" si="31"/>
        <v>-7.8139339999999997</v>
      </c>
      <c r="G340" s="32">
        <f t="shared" si="31"/>
        <v>-9.2273840000000007</v>
      </c>
      <c r="H340" s="32">
        <f t="shared" si="31"/>
        <v>-12.562999</v>
      </c>
      <c r="I340" s="32">
        <f t="shared" si="31"/>
        <v>-13.025511</v>
      </c>
      <c r="J340" s="31">
        <v>17.758616</v>
      </c>
      <c r="K340" s="31">
        <v>6.0431239999999997</v>
      </c>
      <c r="L340" s="31">
        <v>-7.8139339999999997</v>
      </c>
      <c r="M340" s="31">
        <v>-6.1479119999999998</v>
      </c>
      <c r="N340" s="31">
        <v>24.976004</v>
      </c>
      <c r="O340" s="31">
        <v>-9.2273840000000007</v>
      </c>
      <c r="P340" s="31">
        <v>-12.562999</v>
      </c>
      <c r="Q340" s="31">
        <v>-13.025511</v>
      </c>
      <c r="S340" s="33">
        <f t="shared" si="29"/>
        <v>6.0431239999999997</v>
      </c>
      <c r="T340">
        <v>6.0431239999999997</v>
      </c>
      <c r="U340">
        <f t="shared" si="30"/>
        <v>3</v>
      </c>
      <c r="V340">
        <f t="shared" si="28"/>
        <v>0.33333333333333331</v>
      </c>
      <c r="X340" s="16">
        <v>5</v>
      </c>
    </row>
    <row r="341" spans="1:24" x14ac:dyDescent="0.25">
      <c r="A341" s="9">
        <v>5</v>
      </c>
      <c r="B341" s="32">
        <f t="shared" si="31"/>
        <v>42.848660000000002</v>
      </c>
      <c r="C341" s="32">
        <f t="shared" si="31"/>
        <v>5.4771419999999997</v>
      </c>
      <c r="D341" s="32">
        <f t="shared" si="31"/>
        <v>-3.2673519999999998</v>
      </c>
      <c r="E341" s="32">
        <f t="shared" si="31"/>
        <v>-5.0291379999999997</v>
      </c>
      <c r="F341" s="32">
        <f t="shared" si="31"/>
        <v>-6.3566279999999997</v>
      </c>
      <c r="G341" s="32">
        <f t="shared" si="31"/>
        <v>-8.9368250000000007</v>
      </c>
      <c r="H341" s="32">
        <f t="shared" si="31"/>
        <v>-9.2473480000000006</v>
      </c>
      <c r="I341" s="32">
        <f t="shared" si="31"/>
        <v>-15.488507</v>
      </c>
      <c r="J341" s="31">
        <v>-8.9368250000000007</v>
      </c>
      <c r="K341" s="31">
        <v>5.4771419999999997</v>
      </c>
      <c r="L341" s="31">
        <v>-6.3566279999999997</v>
      </c>
      <c r="M341" s="31">
        <v>-9.2473480000000006</v>
      </c>
      <c r="N341" s="31">
        <v>42.848660000000002</v>
      </c>
      <c r="O341" s="31">
        <v>-5.0291379999999997</v>
      </c>
      <c r="P341" s="31">
        <v>-15.488507</v>
      </c>
      <c r="Q341" s="31">
        <v>-3.2673519999999998</v>
      </c>
      <c r="S341" s="33">
        <f t="shared" si="29"/>
        <v>42.848660000000002</v>
      </c>
      <c r="T341">
        <v>42.848660000000002</v>
      </c>
      <c r="U341">
        <f t="shared" si="30"/>
        <v>1</v>
      </c>
      <c r="V341">
        <f t="shared" si="28"/>
        <v>1</v>
      </c>
      <c r="X341" s="16">
        <v>5</v>
      </c>
    </row>
    <row r="342" spans="1:24" x14ac:dyDescent="0.25">
      <c r="A342" s="9">
        <v>7</v>
      </c>
      <c r="B342" s="32">
        <f t="shared" si="31"/>
        <v>35.026231000000003</v>
      </c>
      <c r="C342" s="32">
        <f t="shared" si="31"/>
        <v>15.877509999999999</v>
      </c>
      <c r="D342" s="32">
        <f t="shared" si="31"/>
        <v>3.7659750000000001</v>
      </c>
      <c r="E342" s="32">
        <f t="shared" si="31"/>
        <v>-0.112543</v>
      </c>
      <c r="F342" s="32">
        <f t="shared" si="31"/>
        <v>-6.9551860000000003</v>
      </c>
      <c r="G342" s="32">
        <f t="shared" si="31"/>
        <v>-11.359693</v>
      </c>
      <c r="H342" s="32">
        <f t="shared" si="31"/>
        <v>-17.028113000000001</v>
      </c>
      <c r="I342" s="32">
        <f t="shared" si="31"/>
        <v>-19.214182999999998</v>
      </c>
      <c r="J342" s="31">
        <v>15.877509999999999</v>
      </c>
      <c r="K342" s="31">
        <v>35.026231000000003</v>
      </c>
      <c r="L342" s="31">
        <v>-6.9551860000000003</v>
      </c>
      <c r="M342" s="31">
        <v>-0.112543</v>
      </c>
      <c r="N342" s="31">
        <v>-19.214182999999998</v>
      </c>
      <c r="O342" s="31">
        <v>3.7659750000000001</v>
      </c>
      <c r="P342" s="31">
        <v>-17.028113000000001</v>
      </c>
      <c r="Q342" s="31">
        <v>-11.359693</v>
      </c>
      <c r="S342" s="33">
        <f t="shared" si="29"/>
        <v>-17.028113000000001</v>
      </c>
      <c r="T342">
        <v>-17.028113000000001</v>
      </c>
      <c r="U342">
        <f t="shared" si="30"/>
        <v>7</v>
      </c>
      <c r="V342">
        <f t="shared" si="28"/>
        <v>0.14285714285714285</v>
      </c>
      <c r="X342" s="16">
        <v>2</v>
      </c>
    </row>
    <row r="343" spans="1:24" x14ac:dyDescent="0.25">
      <c r="A343" s="9">
        <v>5</v>
      </c>
      <c r="B343" s="32">
        <f t="shared" si="31"/>
        <v>108.334137</v>
      </c>
      <c r="C343" s="32">
        <f t="shared" si="31"/>
        <v>30.694006999999999</v>
      </c>
      <c r="D343" s="32">
        <f t="shared" si="31"/>
        <v>17.530688999999999</v>
      </c>
      <c r="E343" s="32">
        <f t="shared" si="31"/>
        <v>13.694884</v>
      </c>
      <c r="F343" s="32">
        <f t="shared" si="31"/>
        <v>-19.960636000000001</v>
      </c>
      <c r="G343" s="32">
        <f t="shared" si="31"/>
        <v>-24.193648</v>
      </c>
      <c r="H343" s="32">
        <f t="shared" si="31"/>
        <v>-59.600493</v>
      </c>
      <c r="I343" s="32">
        <f t="shared" si="31"/>
        <v>-66.498930999999999</v>
      </c>
      <c r="J343" s="31">
        <v>-59.600493</v>
      </c>
      <c r="K343" s="31">
        <v>108.334137</v>
      </c>
      <c r="L343" s="31">
        <v>13.694884</v>
      </c>
      <c r="M343" s="31">
        <v>17.530688999999999</v>
      </c>
      <c r="N343" s="31">
        <v>30.694006999999999</v>
      </c>
      <c r="O343" s="31">
        <v>-19.960636000000001</v>
      </c>
      <c r="P343" s="31">
        <v>-24.193648</v>
      </c>
      <c r="Q343" s="31">
        <v>-66.498930999999999</v>
      </c>
      <c r="S343" s="33">
        <f t="shared" si="29"/>
        <v>30.694006999999999</v>
      </c>
      <c r="T343">
        <v>30.694006999999999</v>
      </c>
      <c r="U343">
        <f t="shared" si="30"/>
        <v>2</v>
      </c>
      <c r="V343">
        <f t="shared" si="28"/>
        <v>0.5</v>
      </c>
      <c r="X343" s="16">
        <v>2</v>
      </c>
    </row>
    <row r="344" spans="1:24" x14ac:dyDescent="0.25">
      <c r="A344" s="9">
        <v>5</v>
      </c>
      <c r="B344" s="32">
        <f t="shared" si="31"/>
        <v>29.499894999999999</v>
      </c>
      <c r="C344" s="32">
        <f t="shared" si="31"/>
        <v>13.648882</v>
      </c>
      <c r="D344" s="32">
        <f t="shared" si="31"/>
        <v>-0.32988099999999998</v>
      </c>
      <c r="E344" s="32">
        <f t="shared" si="31"/>
        <v>-2.178356</v>
      </c>
      <c r="F344" s="32">
        <f t="shared" si="31"/>
        <v>-3.2209530000000002</v>
      </c>
      <c r="G344" s="32">
        <f t="shared" si="31"/>
        <v>-6.3953749999999996</v>
      </c>
      <c r="H344" s="32">
        <f t="shared" si="31"/>
        <v>-14.794914</v>
      </c>
      <c r="I344" s="32">
        <f t="shared" si="31"/>
        <v>-16.229298</v>
      </c>
      <c r="J344" s="31">
        <v>-0.32988099999999998</v>
      </c>
      <c r="K344" s="31">
        <v>-16.229298</v>
      </c>
      <c r="L344" s="31">
        <v>-14.794914</v>
      </c>
      <c r="M344" s="31">
        <v>-2.178356</v>
      </c>
      <c r="N344" s="31">
        <v>29.499894999999999</v>
      </c>
      <c r="O344" s="31">
        <v>-6.3953749999999996</v>
      </c>
      <c r="P344" s="31">
        <v>13.648882</v>
      </c>
      <c r="Q344" s="31">
        <v>-3.2209530000000002</v>
      </c>
      <c r="S344" s="33">
        <f t="shared" si="29"/>
        <v>29.499894999999999</v>
      </c>
      <c r="T344">
        <v>29.499894999999999</v>
      </c>
      <c r="U344">
        <f t="shared" si="30"/>
        <v>1</v>
      </c>
      <c r="V344">
        <f t="shared" si="28"/>
        <v>1</v>
      </c>
      <c r="X344" s="16">
        <v>5</v>
      </c>
    </row>
    <row r="345" spans="1:24" x14ac:dyDescent="0.25">
      <c r="A345" s="9">
        <v>5</v>
      </c>
      <c r="B345" s="32">
        <f t="shared" si="31"/>
        <v>22.092019000000001</v>
      </c>
      <c r="C345" s="32">
        <f t="shared" si="31"/>
        <v>19.167066999999999</v>
      </c>
      <c r="D345" s="32">
        <f t="shared" si="31"/>
        <v>16.085483</v>
      </c>
      <c r="E345" s="32">
        <f t="shared" si="31"/>
        <v>10.327379000000001</v>
      </c>
      <c r="F345" s="32">
        <f t="shared" si="31"/>
        <v>1.1467510000000001</v>
      </c>
      <c r="G345" s="32">
        <f t="shared" si="31"/>
        <v>-18.927548000000002</v>
      </c>
      <c r="H345" s="32">
        <f t="shared" si="31"/>
        <v>-19.678773</v>
      </c>
      <c r="I345" s="32">
        <f t="shared" si="31"/>
        <v>-30.21238</v>
      </c>
      <c r="J345" s="31">
        <v>1.1467510000000001</v>
      </c>
      <c r="K345" s="31">
        <v>22.092019000000001</v>
      </c>
      <c r="L345" s="31">
        <v>-18.927548000000002</v>
      </c>
      <c r="M345" s="31">
        <v>19.167066999999999</v>
      </c>
      <c r="N345" s="31">
        <v>10.327379000000001</v>
      </c>
      <c r="O345" s="31">
        <v>-30.21238</v>
      </c>
      <c r="P345" s="31">
        <v>16.085483</v>
      </c>
      <c r="Q345" s="31">
        <v>-19.678773</v>
      </c>
      <c r="S345" s="33">
        <f t="shared" si="29"/>
        <v>10.327379000000001</v>
      </c>
      <c r="T345">
        <v>10.327379000000001</v>
      </c>
      <c r="U345">
        <f t="shared" si="30"/>
        <v>4</v>
      </c>
      <c r="V345">
        <f t="shared" si="28"/>
        <v>0.25</v>
      </c>
      <c r="X345" s="16">
        <v>2</v>
      </c>
    </row>
    <row r="346" spans="1:24" x14ac:dyDescent="0.25">
      <c r="A346" s="9">
        <v>5</v>
      </c>
      <c r="B346" s="32">
        <f t="shared" si="31"/>
        <v>167.50436400000001</v>
      </c>
      <c r="C346" s="32">
        <f t="shared" si="31"/>
        <v>138.546356</v>
      </c>
      <c r="D346" s="32">
        <f t="shared" si="31"/>
        <v>72.457330999999996</v>
      </c>
      <c r="E346" s="32">
        <f t="shared" si="31"/>
        <v>-37.689022999999999</v>
      </c>
      <c r="F346" s="32">
        <f t="shared" si="31"/>
        <v>-57.750762999999999</v>
      </c>
      <c r="G346" s="32">
        <f t="shared" si="31"/>
        <v>-61.163516999999999</v>
      </c>
      <c r="H346" s="32">
        <f t="shared" si="31"/>
        <v>-75.319554999999994</v>
      </c>
      <c r="I346" s="32">
        <f t="shared" si="31"/>
        <v>-146.585219</v>
      </c>
      <c r="J346" s="31">
        <v>72.457330999999996</v>
      </c>
      <c r="K346" s="31">
        <v>-37.689022999999999</v>
      </c>
      <c r="L346" s="31">
        <v>-75.319554999999994</v>
      </c>
      <c r="M346" s="31">
        <v>-61.163516999999999</v>
      </c>
      <c r="N346" s="31">
        <v>138.546356</v>
      </c>
      <c r="O346" s="31">
        <v>-57.750762999999999</v>
      </c>
      <c r="P346" s="31">
        <v>167.50436400000001</v>
      </c>
      <c r="Q346" s="31">
        <v>-146.585219</v>
      </c>
      <c r="S346" s="33">
        <f t="shared" si="29"/>
        <v>138.546356</v>
      </c>
      <c r="T346">
        <v>138.546356</v>
      </c>
      <c r="U346">
        <f t="shared" si="30"/>
        <v>2</v>
      </c>
      <c r="V346">
        <f t="shared" si="28"/>
        <v>0.5</v>
      </c>
      <c r="X346" s="16">
        <v>7</v>
      </c>
    </row>
    <row r="347" spans="1:24" x14ac:dyDescent="0.25">
      <c r="A347" s="9">
        <v>5</v>
      </c>
      <c r="B347" s="32">
        <f t="shared" si="31"/>
        <v>32.098365000000001</v>
      </c>
      <c r="C347" s="32">
        <f t="shared" si="31"/>
        <v>2.4744000000000002</v>
      </c>
      <c r="D347" s="32">
        <f t="shared" si="31"/>
        <v>-0.850221</v>
      </c>
      <c r="E347" s="32">
        <f t="shared" si="31"/>
        <v>-1.3665339999999999</v>
      </c>
      <c r="F347" s="32">
        <f t="shared" si="31"/>
        <v>-4.8540679999999998</v>
      </c>
      <c r="G347" s="32">
        <f t="shared" si="31"/>
        <v>-8.007206</v>
      </c>
      <c r="H347" s="32">
        <f t="shared" si="31"/>
        <v>-9.504016</v>
      </c>
      <c r="I347" s="32">
        <f t="shared" si="31"/>
        <v>-9.9907199999999996</v>
      </c>
      <c r="J347" s="31">
        <v>-9.504016</v>
      </c>
      <c r="K347" s="31">
        <v>2.4744000000000002</v>
      </c>
      <c r="L347" s="31">
        <v>-4.8540679999999998</v>
      </c>
      <c r="M347" s="31">
        <v>-0.850221</v>
      </c>
      <c r="N347" s="31">
        <v>-9.9907199999999996</v>
      </c>
      <c r="O347" s="31">
        <v>-8.007206</v>
      </c>
      <c r="P347" s="31">
        <v>32.098365000000001</v>
      </c>
      <c r="Q347" s="31">
        <v>-1.3665339999999999</v>
      </c>
      <c r="S347" s="33">
        <f t="shared" si="29"/>
        <v>-9.9907199999999996</v>
      </c>
      <c r="T347">
        <v>-9.9907199999999996</v>
      </c>
      <c r="U347">
        <f t="shared" si="30"/>
        <v>8</v>
      </c>
      <c r="V347">
        <f t="shared" si="28"/>
        <v>0.125</v>
      </c>
      <c r="X347" s="16">
        <v>7</v>
      </c>
    </row>
    <row r="348" spans="1:24" x14ac:dyDescent="0.25">
      <c r="A348" s="9">
        <v>5</v>
      </c>
      <c r="B348" s="32">
        <f t="shared" si="31"/>
        <v>23.847999999999999</v>
      </c>
      <c r="C348" s="32">
        <f t="shared" si="31"/>
        <v>10.740885</v>
      </c>
      <c r="D348" s="32">
        <f t="shared" si="31"/>
        <v>4.0566399999999998</v>
      </c>
      <c r="E348" s="32">
        <f t="shared" si="31"/>
        <v>3.000842</v>
      </c>
      <c r="F348" s="32">
        <f t="shared" si="31"/>
        <v>-1.9726950000000001</v>
      </c>
      <c r="G348" s="32">
        <f t="shared" si="31"/>
        <v>-10.888503999999999</v>
      </c>
      <c r="H348" s="32">
        <f t="shared" si="31"/>
        <v>-12.843382999999999</v>
      </c>
      <c r="I348" s="32">
        <f t="shared" si="31"/>
        <v>-15.941782999999999</v>
      </c>
      <c r="J348" s="31">
        <v>-12.843382999999999</v>
      </c>
      <c r="K348" s="31">
        <v>-15.941782999999999</v>
      </c>
      <c r="L348" s="31">
        <v>10.740885</v>
      </c>
      <c r="M348" s="31">
        <v>-1.9726950000000001</v>
      </c>
      <c r="N348" s="31">
        <v>23.847999999999999</v>
      </c>
      <c r="O348" s="31">
        <v>-10.888503999999999</v>
      </c>
      <c r="P348" s="31">
        <v>4.0566399999999998</v>
      </c>
      <c r="Q348" s="31">
        <v>3.000842</v>
      </c>
      <c r="S348" s="33">
        <f t="shared" si="29"/>
        <v>23.847999999999999</v>
      </c>
      <c r="T348">
        <v>23.847999999999999</v>
      </c>
      <c r="U348">
        <f t="shared" si="30"/>
        <v>1</v>
      </c>
      <c r="V348">
        <f t="shared" si="28"/>
        <v>1</v>
      </c>
      <c r="X348" s="16">
        <v>5</v>
      </c>
    </row>
    <row r="349" spans="1:24" x14ac:dyDescent="0.25">
      <c r="A349" s="9">
        <v>1</v>
      </c>
      <c r="B349" s="32">
        <f t="shared" si="31"/>
        <v>54.280087000000002</v>
      </c>
      <c r="C349" s="32">
        <f t="shared" si="31"/>
        <v>53.042940000000002</v>
      </c>
      <c r="D349" s="32">
        <f t="shared" si="31"/>
        <v>11.234617</v>
      </c>
      <c r="E349" s="32">
        <f t="shared" si="31"/>
        <v>8.3895569999999999</v>
      </c>
      <c r="F349" s="32">
        <f t="shared" si="31"/>
        <v>6.5597979999999998</v>
      </c>
      <c r="G349" s="32">
        <f t="shared" si="31"/>
        <v>-13.196959</v>
      </c>
      <c r="H349" s="32">
        <f t="shared" si="31"/>
        <v>-53.568108000000002</v>
      </c>
      <c r="I349" s="32">
        <f t="shared" si="31"/>
        <v>-66.741930999999994</v>
      </c>
      <c r="J349" s="31">
        <v>54.280087000000002</v>
      </c>
      <c r="K349" s="31">
        <v>53.042940000000002</v>
      </c>
      <c r="L349" s="31">
        <v>8.3895569999999999</v>
      </c>
      <c r="M349" s="31">
        <v>11.234617</v>
      </c>
      <c r="N349" s="31">
        <v>-66.741930999999994</v>
      </c>
      <c r="O349" s="31">
        <v>-13.196959</v>
      </c>
      <c r="P349" s="31">
        <v>6.5597979999999998</v>
      </c>
      <c r="Q349" s="31">
        <v>-53.568108000000002</v>
      </c>
      <c r="S349" s="33">
        <f t="shared" si="29"/>
        <v>54.280087000000002</v>
      </c>
      <c r="T349">
        <v>54.280087000000002</v>
      </c>
      <c r="U349">
        <f t="shared" si="30"/>
        <v>1</v>
      </c>
      <c r="V349">
        <f t="shared" si="28"/>
        <v>1</v>
      </c>
      <c r="X349" s="16">
        <v>1</v>
      </c>
    </row>
    <row r="350" spans="1:24" x14ac:dyDescent="0.25">
      <c r="A350" s="9">
        <v>7</v>
      </c>
      <c r="B350" s="32">
        <f t="shared" si="31"/>
        <v>40.540356000000003</v>
      </c>
      <c r="C350" s="32">
        <f t="shared" si="31"/>
        <v>35.814371999999999</v>
      </c>
      <c r="D350" s="32">
        <f t="shared" si="31"/>
        <v>29.840572000000002</v>
      </c>
      <c r="E350" s="32">
        <f t="shared" si="31"/>
        <v>-8.8937519999999992</v>
      </c>
      <c r="F350" s="32">
        <f t="shared" si="31"/>
        <v>-12.858415000000001</v>
      </c>
      <c r="G350" s="32">
        <f t="shared" si="31"/>
        <v>-20.715098000000001</v>
      </c>
      <c r="H350" s="32">
        <f t="shared" si="31"/>
        <v>-25.114294999999998</v>
      </c>
      <c r="I350" s="32">
        <f t="shared" si="31"/>
        <v>-38.613739000000002</v>
      </c>
      <c r="J350" s="31">
        <v>-8.8937519999999992</v>
      </c>
      <c r="K350" s="31">
        <v>35.814371999999999</v>
      </c>
      <c r="L350" s="31">
        <v>-25.114294999999998</v>
      </c>
      <c r="M350" s="31">
        <v>-20.715098000000001</v>
      </c>
      <c r="N350" s="31">
        <v>29.840572000000002</v>
      </c>
      <c r="O350" s="31">
        <v>-12.858415000000001</v>
      </c>
      <c r="P350" s="31">
        <v>40.540356000000003</v>
      </c>
      <c r="Q350" s="31">
        <v>-38.613739000000002</v>
      </c>
      <c r="S350" s="33">
        <f t="shared" si="29"/>
        <v>40.540356000000003</v>
      </c>
      <c r="T350">
        <v>40.540356000000003</v>
      </c>
      <c r="U350">
        <f t="shared" si="30"/>
        <v>1</v>
      </c>
      <c r="V350">
        <f t="shared" si="28"/>
        <v>1</v>
      </c>
      <c r="X350" s="16">
        <v>7</v>
      </c>
    </row>
    <row r="351" spans="1:24" x14ac:dyDescent="0.25">
      <c r="A351" s="9">
        <v>7</v>
      </c>
      <c r="B351" s="32">
        <f t="shared" si="31"/>
        <v>19.52731</v>
      </c>
      <c r="C351" s="32">
        <f t="shared" si="31"/>
        <v>6.6909349999999996</v>
      </c>
      <c r="D351" s="32">
        <f t="shared" si="31"/>
        <v>3.0424790000000002</v>
      </c>
      <c r="E351" s="32">
        <f t="shared" si="31"/>
        <v>0.341582</v>
      </c>
      <c r="F351" s="32">
        <f t="shared" si="31"/>
        <v>-0.42825400000000002</v>
      </c>
      <c r="G351" s="32">
        <f t="shared" si="31"/>
        <v>-4.653143</v>
      </c>
      <c r="H351" s="32">
        <f t="shared" si="31"/>
        <v>-11.341645</v>
      </c>
      <c r="I351" s="32">
        <f t="shared" si="31"/>
        <v>-13.179269</v>
      </c>
      <c r="J351" s="31">
        <v>-11.341645</v>
      </c>
      <c r="K351" s="31">
        <v>-0.42825400000000002</v>
      </c>
      <c r="L351" s="31">
        <v>-13.179269</v>
      </c>
      <c r="M351" s="31">
        <v>0.341582</v>
      </c>
      <c r="N351" s="31">
        <v>6.6909349999999996</v>
      </c>
      <c r="O351" s="31">
        <v>-4.653143</v>
      </c>
      <c r="P351" s="31">
        <v>19.52731</v>
      </c>
      <c r="Q351" s="31">
        <v>3.0424790000000002</v>
      </c>
      <c r="S351" s="33">
        <f t="shared" si="29"/>
        <v>19.52731</v>
      </c>
      <c r="T351">
        <v>19.52731</v>
      </c>
      <c r="U351">
        <f t="shared" si="30"/>
        <v>1</v>
      </c>
      <c r="V351">
        <f t="shared" si="28"/>
        <v>1</v>
      </c>
      <c r="X351" s="16">
        <v>7</v>
      </c>
    </row>
    <row r="352" spans="1:24" x14ac:dyDescent="0.25">
      <c r="A352" s="9">
        <v>7</v>
      </c>
      <c r="B352" s="32">
        <f t="shared" si="31"/>
        <v>79.241440999999995</v>
      </c>
      <c r="C352" s="32">
        <f t="shared" si="31"/>
        <v>73.857673000000005</v>
      </c>
      <c r="D352" s="32">
        <f t="shared" si="31"/>
        <v>60.643103000000004</v>
      </c>
      <c r="E352" s="32">
        <f t="shared" si="31"/>
        <v>-17.581800999999999</v>
      </c>
      <c r="F352" s="32">
        <f t="shared" si="31"/>
        <v>-21.181004000000001</v>
      </c>
      <c r="G352" s="32">
        <f t="shared" si="31"/>
        <v>-41.308073</v>
      </c>
      <c r="H352" s="32">
        <f t="shared" si="31"/>
        <v>-51.154788000000003</v>
      </c>
      <c r="I352" s="32">
        <f t="shared" si="31"/>
        <v>-82.516552000000004</v>
      </c>
      <c r="J352" s="31">
        <v>73.857673000000005</v>
      </c>
      <c r="K352" s="31">
        <v>-41.308073</v>
      </c>
      <c r="L352" s="31">
        <v>-51.154788000000003</v>
      </c>
      <c r="M352" s="31">
        <v>-21.181004000000001</v>
      </c>
      <c r="N352" s="31">
        <v>79.241440999999995</v>
      </c>
      <c r="O352" s="31">
        <v>-82.516552000000004</v>
      </c>
      <c r="P352" s="31">
        <v>60.643103000000004</v>
      </c>
      <c r="Q352" s="31">
        <v>-17.581800999999999</v>
      </c>
      <c r="S352" s="33">
        <f t="shared" si="29"/>
        <v>60.643103000000004</v>
      </c>
      <c r="T352">
        <v>60.643103000000004</v>
      </c>
      <c r="U352">
        <f t="shared" si="30"/>
        <v>3</v>
      </c>
      <c r="V352">
        <f t="shared" si="28"/>
        <v>0.33333333333333331</v>
      </c>
      <c r="X352" s="16">
        <v>5</v>
      </c>
    </row>
    <row r="353" spans="1:24" x14ac:dyDescent="0.25">
      <c r="A353" s="9">
        <v>1</v>
      </c>
      <c r="B353" s="32">
        <f t="shared" si="31"/>
        <v>29.271709999999999</v>
      </c>
      <c r="C353" s="32">
        <f t="shared" si="31"/>
        <v>15.710273000000001</v>
      </c>
      <c r="D353" s="32">
        <f t="shared" si="31"/>
        <v>9.2384360000000001</v>
      </c>
      <c r="E353" s="32">
        <f t="shared" si="31"/>
        <v>6.5437370000000001</v>
      </c>
      <c r="F353" s="32">
        <f t="shared" si="31"/>
        <v>-8.5377989999999997</v>
      </c>
      <c r="G353" s="32">
        <f t="shared" si="31"/>
        <v>-9.4994080000000007</v>
      </c>
      <c r="H353" s="32">
        <f t="shared" si="31"/>
        <v>-15.841267999999999</v>
      </c>
      <c r="I353" s="32">
        <f t="shared" si="31"/>
        <v>-26.885680000000001</v>
      </c>
      <c r="J353" s="31">
        <v>6.5437370000000001</v>
      </c>
      <c r="K353" s="31">
        <v>-15.841267999999999</v>
      </c>
      <c r="L353" s="31">
        <v>-26.885680000000001</v>
      </c>
      <c r="M353" s="31">
        <v>-9.4994080000000007</v>
      </c>
      <c r="N353" s="31">
        <v>9.2384360000000001</v>
      </c>
      <c r="O353" s="31">
        <v>29.271709999999999</v>
      </c>
      <c r="P353" s="31">
        <v>15.710273000000001</v>
      </c>
      <c r="Q353" s="31">
        <v>-8.5377989999999997</v>
      </c>
      <c r="S353" s="33">
        <f t="shared" si="29"/>
        <v>6.5437370000000001</v>
      </c>
      <c r="T353">
        <v>6.5437370000000001</v>
      </c>
      <c r="U353">
        <f t="shared" si="30"/>
        <v>4</v>
      </c>
      <c r="V353">
        <f t="shared" si="28"/>
        <v>0.25</v>
      </c>
      <c r="X353" s="16">
        <v>6</v>
      </c>
    </row>
    <row r="354" spans="1:24" x14ac:dyDescent="0.25">
      <c r="A354" s="9">
        <v>7</v>
      </c>
      <c r="B354" s="32">
        <f t="shared" si="31"/>
        <v>48.562333000000002</v>
      </c>
      <c r="C354" s="32">
        <f t="shared" si="31"/>
        <v>31.743570999999999</v>
      </c>
      <c r="D354" s="32">
        <f t="shared" si="31"/>
        <v>15.085504</v>
      </c>
      <c r="E354" s="32">
        <f t="shared" si="31"/>
        <v>5.7062330000000001</v>
      </c>
      <c r="F354" s="32">
        <f t="shared" si="31"/>
        <v>-4.0462689999999997</v>
      </c>
      <c r="G354" s="32">
        <f t="shared" si="31"/>
        <v>-12.590116</v>
      </c>
      <c r="H354" s="32">
        <f t="shared" si="31"/>
        <v>-24.157229999999998</v>
      </c>
      <c r="I354" s="32">
        <f t="shared" si="31"/>
        <v>-60.304026999999998</v>
      </c>
      <c r="J354" s="31">
        <v>5.7062330000000001</v>
      </c>
      <c r="K354" s="31">
        <v>31.743570999999999</v>
      </c>
      <c r="L354" s="31">
        <v>-4.0462689999999997</v>
      </c>
      <c r="M354" s="31">
        <v>-12.590116</v>
      </c>
      <c r="N354" s="31">
        <v>-60.304026999999998</v>
      </c>
      <c r="O354" s="31">
        <v>-24.157229999999998</v>
      </c>
      <c r="P354" s="31">
        <v>48.562333000000002</v>
      </c>
      <c r="Q354" s="31">
        <v>15.085504</v>
      </c>
      <c r="S354" s="33">
        <f t="shared" si="29"/>
        <v>48.562333000000002</v>
      </c>
      <c r="T354">
        <v>48.562333000000002</v>
      </c>
      <c r="U354">
        <f t="shared" si="30"/>
        <v>1</v>
      </c>
      <c r="V354">
        <f t="shared" si="28"/>
        <v>1</v>
      </c>
      <c r="X354" s="16">
        <v>7</v>
      </c>
    </row>
    <row r="355" spans="1:24" x14ac:dyDescent="0.25">
      <c r="A355" s="9">
        <v>5</v>
      </c>
      <c r="B355" s="32">
        <f t="shared" si="31"/>
        <v>213.52176299999999</v>
      </c>
      <c r="C355" s="32">
        <f t="shared" si="31"/>
        <v>141.55837299999999</v>
      </c>
      <c r="D355" s="32">
        <f t="shared" si="31"/>
        <v>-17.584561000000001</v>
      </c>
      <c r="E355" s="32">
        <f t="shared" si="31"/>
        <v>-20.392116999999999</v>
      </c>
      <c r="F355" s="32">
        <f t="shared" si="31"/>
        <v>-23.945535</v>
      </c>
      <c r="G355" s="32">
        <f t="shared" si="31"/>
        <v>-53.712980999999999</v>
      </c>
      <c r="H355" s="32">
        <f t="shared" si="31"/>
        <v>-87.097973999999994</v>
      </c>
      <c r="I355" s="32">
        <f t="shared" si="31"/>
        <v>-152.347004</v>
      </c>
      <c r="J355" s="31">
        <v>-20.392116999999999</v>
      </c>
      <c r="K355" s="31">
        <v>-87.097973999999994</v>
      </c>
      <c r="L355" s="31">
        <v>-152.347004</v>
      </c>
      <c r="M355" s="31">
        <v>-53.712980999999999</v>
      </c>
      <c r="N355" s="31">
        <v>141.55837299999999</v>
      </c>
      <c r="O355" s="31">
        <v>-23.945535</v>
      </c>
      <c r="P355" s="31">
        <v>213.52176299999999</v>
      </c>
      <c r="Q355" s="31">
        <v>-17.584561000000001</v>
      </c>
      <c r="S355" s="33">
        <f t="shared" si="29"/>
        <v>141.55837299999999</v>
      </c>
      <c r="T355">
        <v>141.55837299999999</v>
      </c>
      <c r="U355">
        <f t="shared" si="30"/>
        <v>2</v>
      </c>
      <c r="V355">
        <f t="shared" si="28"/>
        <v>0.5</v>
      </c>
      <c r="X355" s="16">
        <v>7</v>
      </c>
    </row>
    <row r="356" spans="1:24" x14ac:dyDescent="0.25">
      <c r="A356" s="9">
        <v>5</v>
      </c>
      <c r="B356" s="32">
        <f t="shared" si="31"/>
        <v>12.623924000000001</v>
      </c>
      <c r="C356" s="32">
        <f t="shared" si="31"/>
        <v>12.116540000000001</v>
      </c>
      <c r="D356" s="32">
        <f t="shared" si="31"/>
        <v>0.42312</v>
      </c>
      <c r="E356" s="32">
        <f t="shared" si="31"/>
        <v>-1.2604709999999999</v>
      </c>
      <c r="F356" s="32">
        <f t="shared" si="31"/>
        <v>-3.3425859999999998</v>
      </c>
      <c r="G356" s="32">
        <f t="shared" si="31"/>
        <v>-5.1444619999999999</v>
      </c>
      <c r="H356" s="32">
        <f t="shared" si="31"/>
        <v>-5.4798489999999997</v>
      </c>
      <c r="I356" s="32">
        <f t="shared" si="31"/>
        <v>-9.9362139999999997</v>
      </c>
      <c r="J356" s="31">
        <v>0.42312</v>
      </c>
      <c r="K356" s="31">
        <v>12.623924000000001</v>
      </c>
      <c r="L356" s="31">
        <v>-1.2604709999999999</v>
      </c>
      <c r="M356" s="31">
        <v>-9.9362139999999997</v>
      </c>
      <c r="N356" s="31">
        <v>12.116540000000001</v>
      </c>
      <c r="O356" s="31">
        <v>-3.3425859999999998</v>
      </c>
      <c r="P356" s="31">
        <v>-5.1444619999999999</v>
      </c>
      <c r="Q356" s="31">
        <v>-5.4798489999999997</v>
      </c>
      <c r="S356" s="33">
        <f t="shared" si="29"/>
        <v>12.116540000000001</v>
      </c>
      <c r="T356">
        <v>12.116540000000001</v>
      </c>
      <c r="U356">
        <f t="shared" si="30"/>
        <v>2</v>
      </c>
      <c r="V356">
        <f t="shared" si="28"/>
        <v>0.5</v>
      </c>
      <c r="X356" s="16">
        <v>2</v>
      </c>
    </row>
    <row r="357" spans="1:24" x14ac:dyDescent="0.25">
      <c r="A357" s="9">
        <v>5</v>
      </c>
      <c r="B357" s="32">
        <f t="shared" si="31"/>
        <v>165.601336</v>
      </c>
      <c r="C357" s="32">
        <f t="shared" si="31"/>
        <v>28.337748000000001</v>
      </c>
      <c r="D357" s="32">
        <f t="shared" si="31"/>
        <v>24.989560000000001</v>
      </c>
      <c r="E357" s="32">
        <f t="shared" si="31"/>
        <v>16.538118000000001</v>
      </c>
      <c r="F357" s="32">
        <f t="shared" si="31"/>
        <v>-35.396009999999997</v>
      </c>
      <c r="G357" s="32">
        <f t="shared" si="31"/>
        <v>-50.816021999999997</v>
      </c>
      <c r="H357" s="32">
        <f t="shared" si="31"/>
        <v>-73.095541999999995</v>
      </c>
      <c r="I357" s="32">
        <f t="shared" si="31"/>
        <v>-76.159200999999996</v>
      </c>
      <c r="J357" s="31">
        <v>-50.816021999999997</v>
      </c>
      <c r="K357" s="31">
        <v>28.337748000000001</v>
      </c>
      <c r="L357" s="31">
        <v>-73.095541999999995</v>
      </c>
      <c r="M357" s="31">
        <v>-35.396009999999997</v>
      </c>
      <c r="N357" s="31">
        <v>165.601336</v>
      </c>
      <c r="O357" s="31">
        <v>16.538118000000001</v>
      </c>
      <c r="P357" s="31">
        <v>24.989560000000001</v>
      </c>
      <c r="Q357" s="31">
        <v>-76.159200999999996</v>
      </c>
      <c r="S357" s="33">
        <f t="shared" si="29"/>
        <v>165.601336</v>
      </c>
      <c r="T357">
        <v>165.601336</v>
      </c>
      <c r="U357">
        <f t="shared" si="30"/>
        <v>1</v>
      </c>
      <c r="V357">
        <f t="shared" si="28"/>
        <v>1</v>
      </c>
      <c r="X357" s="16">
        <v>5</v>
      </c>
    </row>
    <row r="358" spans="1:24" x14ac:dyDescent="0.25">
      <c r="A358" s="9">
        <v>5</v>
      </c>
      <c r="B358" s="32">
        <f t="shared" si="31"/>
        <v>45.221608000000003</v>
      </c>
      <c r="C358" s="32">
        <f t="shared" si="31"/>
        <v>33.240288</v>
      </c>
      <c r="D358" s="32">
        <f t="shared" si="31"/>
        <v>13.439802999999999</v>
      </c>
      <c r="E358" s="32">
        <f t="shared" si="31"/>
        <v>-0.88884099999999999</v>
      </c>
      <c r="F358" s="32">
        <f t="shared" si="31"/>
        <v>-4.8378889999999997</v>
      </c>
      <c r="G358" s="32">
        <f t="shared" si="31"/>
        <v>-23.446007000000002</v>
      </c>
      <c r="H358" s="32">
        <f t="shared" si="31"/>
        <v>-31.334129000000001</v>
      </c>
      <c r="I358" s="32">
        <f t="shared" si="31"/>
        <v>-31.394845</v>
      </c>
      <c r="J358" s="31">
        <v>-0.88884099999999999</v>
      </c>
      <c r="K358" s="31">
        <v>45.221608000000003</v>
      </c>
      <c r="L358" s="31">
        <v>-4.8378889999999997</v>
      </c>
      <c r="M358" s="31">
        <v>-23.446007000000002</v>
      </c>
      <c r="N358" s="31">
        <v>13.439802999999999</v>
      </c>
      <c r="O358" s="31">
        <v>-31.394845</v>
      </c>
      <c r="P358" s="31">
        <v>33.240288</v>
      </c>
      <c r="Q358" s="31">
        <v>-31.334129000000001</v>
      </c>
      <c r="S358" s="33">
        <f t="shared" si="29"/>
        <v>13.439802999999999</v>
      </c>
      <c r="T358">
        <v>13.439802999999999</v>
      </c>
      <c r="U358">
        <f t="shared" si="30"/>
        <v>3</v>
      </c>
      <c r="V358">
        <f t="shared" si="28"/>
        <v>0.33333333333333331</v>
      </c>
      <c r="X358" s="16">
        <v>2</v>
      </c>
    </row>
    <row r="359" spans="1:24" x14ac:dyDescent="0.25">
      <c r="A359" s="9">
        <v>5</v>
      </c>
      <c r="B359" s="32">
        <f t="shared" si="31"/>
        <v>79.511561999999998</v>
      </c>
      <c r="C359" s="32">
        <f t="shared" si="31"/>
        <v>8.8687269999999998</v>
      </c>
      <c r="D359" s="32">
        <f t="shared" si="31"/>
        <v>4.1637089999999999</v>
      </c>
      <c r="E359" s="32">
        <f t="shared" si="31"/>
        <v>2.5957870000000001</v>
      </c>
      <c r="F359" s="32">
        <f t="shared" si="31"/>
        <v>-14.722994999999999</v>
      </c>
      <c r="G359" s="32">
        <f t="shared" si="31"/>
        <v>-21.026237999999999</v>
      </c>
      <c r="H359" s="32">
        <f t="shared" si="31"/>
        <v>-27.947956000000001</v>
      </c>
      <c r="I359" s="32">
        <f t="shared" si="31"/>
        <v>-31.442609999999998</v>
      </c>
      <c r="J359" s="31">
        <v>-14.722994999999999</v>
      </c>
      <c r="K359" s="31">
        <v>2.5957870000000001</v>
      </c>
      <c r="L359" s="31">
        <v>-27.947956000000001</v>
      </c>
      <c r="M359" s="31">
        <v>-31.442609999999998</v>
      </c>
      <c r="N359" s="31">
        <v>8.8687269999999998</v>
      </c>
      <c r="O359" s="31">
        <v>4.1637089999999999</v>
      </c>
      <c r="P359" s="31">
        <v>79.511561999999998</v>
      </c>
      <c r="Q359" s="31">
        <v>-21.026237999999999</v>
      </c>
      <c r="S359" s="33">
        <f t="shared" si="29"/>
        <v>8.8687269999999998</v>
      </c>
      <c r="T359">
        <v>8.8687269999999998</v>
      </c>
      <c r="U359">
        <f t="shared" si="30"/>
        <v>2</v>
      </c>
      <c r="V359">
        <f t="shared" si="28"/>
        <v>0.5</v>
      </c>
      <c r="X359" s="16">
        <v>7</v>
      </c>
    </row>
    <row r="360" spans="1:24" x14ac:dyDescent="0.25">
      <c r="A360" s="9">
        <v>5</v>
      </c>
      <c r="B360" s="32">
        <f t="shared" si="31"/>
        <v>51.864874999999998</v>
      </c>
      <c r="C360" s="32">
        <f t="shared" si="31"/>
        <v>37.238965999999998</v>
      </c>
      <c r="D360" s="32">
        <f t="shared" si="31"/>
        <v>20.61214</v>
      </c>
      <c r="E360" s="32">
        <f t="shared" si="31"/>
        <v>10.949816</v>
      </c>
      <c r="F360" s="32">
        <f t="shared" si="31"/>
        <v>1.35619</v>
      </c>
      <c r="G360" s="32">
        <f t="shared" si="31"/>
        <v>-30.435178000000001</v>
      </c>
      <c r="H360" s="32">
        <f t="shared" si="31"/>
        <v>-37.684851000000002</v>
      </c>
      <c r="I360" s="32">
        <f t="shared" si="31"/>
        <v>-53.901950999999997</v>
      </c>
      <c r="J360" s="31">
        <v>10.949816</v>
      </c>
      <c r="K360" s="31">
        <v>51.864874999999998</v>
      </c>
      <c r="L360" s="31">
        <v>20.61214</v>
      </c>
      <c r="M360" s="31">
        <v>-53.901950999999997</v>
      </c>
      <c r="N360" s="31">
        <v>37.238965999999998</v>
      </c>
      <c r="O360" s="31">
        <v>-30.435178000000001</v>
      </c>
      <c r="P360" s="31">
        <v>-37.684851000000002</v>
      </c>
      <c r="Q360" s="31">
        <v>1.35619</v>
      </c>
      <c r="S360" s="33">
        <f t="shared" si="29"/>
        <v>37.238965999999998</v>
      </c>
      <c r="T360">
        <v>37.238965999999998</v>
      </c>
      <c r="U360">
        <f t="shared" si="30"/>
        <v>2</v>
      </c>
      <c r="V360">
        <f t="shared" si="28"/>
        <v>0.5</v>
      </c>
      <c r="X360" s="16">
        <v>2</v>
      </c>
    </row>
    <row r="361" spans="1:24" x14ac:dyDescent="0.25">
      <c r="A361" s="9">
        <v>5</v>
      </c>
      <c r="B361" s="32">
        <f t="shared" si="31"/>
        <v>33.743515000000002</v>
      </c>
      <c r="C361" s="32">
        <f t="shared" ref="B361:I392" si="32">LARGE($J361:$Q361,COLUMN()-1)</f>
        <v>19.676444</v>
      </c>
      <c r="D361" s="32">
        <f t="shared" si="32"/>
        <v>6.5341469999999999</v>
      </c>
      <c r="E361" s="32">
        <f t="shared" si="32"/>
        <v>3.7073179999999999</v>
      </c>
      <c r="F361" s="32">
        <f t="shared" si="32"/>
        <v>-0.44001299999999999</v>
      </c>
      <c r="G361" s="32">
        <f t="shared" si="32"/>
        <v>-3.0210460000000001</v>
      </c>
      <c r="H361" s="32">
        <f t="shared" si="32"/>
        <v>-17.032762000000002</v>
      </c>
      <c r="I361" s="32">
        <f t="shared" si="32"/>
        <v>-43.167614</v>
      </c>
      <c r="J361" s="31">
        <v>-0.44001299999999999</v>
      </c>
      <c r="K361" s="31">
        <v>19.676444</v>
      </c>
      <c r="L361" s="31">
        <v>-3.0210460000000001</v>
      </c>
      <c r="M361" s="31">
        <v>6.5341469999999999</v>
      </c>
      <c r="N361" s="31">
        <v>-17.032762000000002</v>
      </c>
      <c r="O361" s="31">
        <v>3.7073179999999999</v>
      </c>
      <c r="P361" s="31">
        <v>33.743515000000002</v>
      </c>
      <c r="Q361" s="31">
        <v>-43.167614</v>
      </c>
      <c r="S361" s="33">
        <f t="shared" si="29"/>
        <v>-17.032762000000002</v>
      </c>
      <c r="T361">
        <v>-17.032762000000002</v>
      </c>
      <c r="U361">
        <f t="shared" si="30"/>
        <v>7</v>
      </c>
      <c r="V361">
        <f t="shared" si="28"/>
        <v>0.14285714285714285</v>
      </c>
      <c r="X361" s="16">
        <v>7</v>
      </c>
    </row>
    <row r="362" spans="1:24" x14ac:dyDescent="0.25">
      <c r="A362" s="9">
        <v>5</v>
      </c>
      <c r="B362" s="32">
        <f t="shared" si="32"/>
        <v>57.455537</v>
      </c>
      <c r="C362" s="32">
        <f t="shared" si="32"/>
        <v>32.51079</v>
      </c>
      <c r="D362" s="32">
        <f t="shared" si="32"/>
        <v>30.376918</v>
      </c>
      <c r="E362" s="32">
        <f t="shared" si="32"/>
        <v>22.824359999999999</v>
      </c>
      <c r="F362" s="32">
        <f t="shared" si="32"/>
        <v>-0.42327799999999999</v>
      </c>
      <c r="G362" s="32">
        <f t="shared" si="32"/>
        <v>-43.338982999999999</v>
      </c>
      <c r="H362" s="32">
        <f t="shared" si="32"/>
        <v>-44.703980000000001</v>
      </c>
      <c r="I362" s="32">
        <f t="shared" si="32"/>
        <v>-54.701366999999998</v>
      </c>
      <c r="J362" s="31">
        <v>22.824359999999999</v>
      </c>
      <c r="K362" s="31">
        <v>-54.701366999999998</v>
      </c>
      <c r="L362" s="31">
        <v>-44.703980000000001</v>
      </c>
      <c r="M362" s="31">
        <v>-0.42327799999999999</v>
      </c>
      <c r="N362" s="31">
        <v>30.376918</v>
      </c>
      <c r="O362" s="31">
        <v>57.455537</v>
      </c>
      <c r="P362" s="31">
        <v>32.51079</v>
      </c>
      <c r="Q362" s="31">
        <v>-43.338982999999999</v>
      </c>
      <c r="S362" s="33">
        <f t="shared" si="29"/>
        <v>30.376918</v>
      </c>
      <c r="T362">
        <v>30.376918</v>
      </c>
      <c r="U362">
        <f t="shared" si="30"/>
        <v>3</v>
      </c>
      <c r="V362">
        <f t="shared" si="28"/>
        <v>0.33333333333333331</v>
      </c>
      <c r="X362" s="16">
        <v>6</v>
      </c>
    </row>
    <row r="363" spans="1:24" x14ac:dyDescent="0.25">
      <c r="A363" s="9">
        <v>7</v>
      </c>
      <c r="B363" s="32">
        <f t="shared" si="32"/>
        <v>19.680275000000002</v>
      </c>
      <c r="C363" s="32">
        <f t="shared" si="32"/>
        <v>7.6833340000000003</v>
      </c>
      <c r="D363" s="32">
        <f t="shared" si="32"/>
        <v>7.4731719999999999</v>
      </c>
      <c r="E363" s="32">
        <f t="shared" si="32"/>
        <v>7.221088</v>
      </c>
      <c r="F363" s="32">
        <f t="shared" si="32"/>
        <v>-5.5370509999999999</v>
      </c>
      <c r="G363" s="32">
        <f t="shared" si="32"/>
        <v>-7.5533320000000002</v>
      </c>
      <c r="H363" s="32">
        <f t="shared" si="32"/>
        <v>-14.192615</v>
      </c>
      <c r="I363" s="32">
        <f t="shared" si="32"/>
        <v>-14.774869000000001</v>
      </c>
      <c r="J363" s="31">
        <v>-14.774869000000001</v>
      </c>
      <c r="K363" s="31">
        <v>-14.192615</v>
      </c>
      <c r="L363" s="31">
        <v>-7.5533320000000002</v>
      </c>
      <c r="M363" s="31">
        <v>-5.5370509999999999</v>
      </c>
      <c r="N363" s="31">
        <v>19.680275000000002</v>
      </c>
      <c r="O363" s="31">
        <v>7.4731719999999999</v>
      </c>
      <c r="P363" s="31">
        <v>7.221088</v>
      </c>
      <c r="Q363" s="31">
        <v>7.6833340000000003</v>
      </c>
      <c r="S363" s="33">
        <f t="shared" si="29"/>
        <v>7.221088</v>
      </c>
      <c r="T363">
        <v>7.221088</v>
      </c>
      <c r="U363">
        <f t="shared" si="30"/>
        <v>4</v>
      </c>
      <c r="V363">
        <f t="shared" si="28"/>
        <v>0.25</v>
      </c>
      <c r="X363" s="16">
        <v>5</v>
      </c>
    </row>
    <row r="364" spans="1:24" x14ac:dyDescent="0.25">
      <c r="A364" s="9">
        <v>8</v>
      </c>
      <c r="B364" s="32">
        <f t="shared" si="32"/>
        <v>41.829766999999997</v>
      </c>
      <c r="C364" s="32">
        <f t="shared" si="32"/>
        <v>20.670465</v>
      </c>
      <c r="D364" s="32">
        <f t="shared" si="32"/>
        <v>19.408332999999999</v>
      </c>
      <c r="E364" s="32">
        <f t="shared" si="32"/>
        <v>5.1478429999999999</v>
      </c>
      <c r="F364" s="32">
        <f t="shared" si="32"/>
        <v>-0.868676</v>
      </c>
      <c r="G364" s="32">
        <f t="shared" si="32"/>
        <v>-8.5749169999999992</v>
      </c>
      <c r="H364" s="32">
        <f t="shared" si="32"/>
        <v>-30.016431000000001</v>
      </c>
      <c r="I364" s="32">
        <f t="shared" si="32"/>
        <v>-47.596387</v>
      </c>
      <c r="J364" s="31">
        <v>-30.016431000000001</v>
      </c>
      <c r="K364" s="31">
        <v>19.408332999999999</v>
      </c>
      <c r="L364" s="31">
        <v>-8.5749169999999992</v>
      </c>
      <c r="M364" s="31">
        <v>-0.868676</v>
      </c>
      <c r="N364" s="31">
        <v>5.1478429999999999</v>
      </c>
      <c r="O364" s="31">
        <v>41.829766999999997</v>
      </c>
      <c r="P364" s="31">
        <v>-47.596387</v>
      </c>
      <c r="Q364" s="31">
        <v>20.670465</v>
      </c>
      <c r="S364" s="33">
        <f t="shared" si="29"/>
        <v>20.670465</v>
      </c>
      <c r="T364">
        <v>20.670465</v>
      </c>
      <c r="U364">
        <f t="shared" si="30"/>
        <v>2</v>
      </c>
      <c r="V364">
        <f t="shared" si="28"/>
        <v>0.5</v>
      </c>
      <c r="X364" s="16">
        <v>6</v>
      </c>
    </row>
    <row r="365" spans="1:24" x14ac:dyDescent="0.25">
      <c r="A365" s="9">
        <v>5</v>
      </c>
      <c r="B365" s="32">
        <f t="shared" si="32"/>
        <v>14.628965000000001</v>
      </c>
      <c r="C365" s="32">
        <f t="shared" si="32"/>
        <v>2.6042480000000001</v>
      </c>
      <c r="D365" s="32">
        <f t="shared" si="32"/>
        <v>0.84434699999999996</v>
      </c>
      <c r="E365" s="32">
        <f t="shared" si="32"/>
        <v>0.65617599999999998</v>
      </c>
      <c r="F365" s="32">
        <f t="shared" si="32"/>
        <v>-0.62439900000000004</v>
      </c>
      <c r="G365" s="32">
        <f t="shared" si="32"/>
        <v>-4.9449259999999997</v>
      </c>
      <c r="H365" s="32">
        <f t="shared" si="32"/>
        <v>-6.1467150000000004</v>
      </c>
      <c r="I365" s="32">
        <f t="shared" si="32"/>
        <v>-7.0176930000000004</v>
      </c>
      <c r="J365" s="31">
        <v>0.84434699999999996</v>
      </c>
      <c r="K365" s="31">
        <v>2.6042480000000001</v>
      </c>
      <c r="L365" s="31">
        <v>-6.1467150000000004</v>
      </c>
      <c r="M365" s="31">
        <v>-7.0176930000000004</v>
      </c>
      <c r="N365" s="31">
        <v>14.628965000000001</v>
      </c>
      <c r="O365" s="31">
        <v>-0.62439900000000004</v>
      </c>
      <c r="P365" s="31">
        <v>-4.9449259999999997</v>
      </c>
      <c r="Q365" s="31">
        <v>0.65617599999999998</v>
      </c>
      <c r="S365" s="33">
        <f t="shared" si="29"/>
        <v>14.628965000000001</v>
      </c>
      <c r="T365">
        <v>14.628965000000001</v>
      </c>
      <c r="U365">
        <f t="shared" si="30"/>
        <v>1</v>
      </c>
      <c r="V365">
        <f t="shared" si="28"/>
        <v>1</v>
      </c>
      <c r="X365" s="16">
        <v>5</v>
      </c>
    </row>
    <row r="366" spans="1:24" x14ac:dyDescent="0.25">
      <c r="A366" s="9">
        <v>7</v>
      </c>
      <c r="B366" s="32">
        <f t="shared" si="32"/>
        <v>20.187041000000001</v>
      </c>
      <c r="C366" s="32">
        <f t="shared" si="32"/>
        <v>13.693344</v>
      </c>
      <c r="D366" s="32">
        <f t="shared" si="32"/>
        <v>6.4711639999999999</v>
      </c>
      <c r="E366" s="32">
        <f t="shared" si="32"/>
        <v>-0.103629</v>
      </c>
      <c r="F366" s="32">
        <f t="shared" si="32"/>
        <v>-1.9996119999999999</v>
      </c>
      <c r="G366" s="32">
        <f t="shared" si="32"/>
        <v>-6.2208810000000003</v>
      </c>
      <c r="H366" s="32">
        <f t="shared" si="32"/>
        <v>-10.333818000000001</v>
      </c>
      <c r="I366" s="32">
        <f t="shared" si="32"/>
        <v>-21.693603</v>
      </c>
      <c r="J366" s="31">
        <v>13.693344</v>
      </c>
      <c r="K366" s="31">
        <v>-10.333818000000001</v>
      </c>
      <c r="L366" s="31">
        <v>-0.103629</v>
      </c>
      <c r="M366" s="31">
        <v>-6.2208810000000003</v>
      </c>
      <c r="N366" s="31">
        <v>20.187041000000001</v>
      </c>
      <c r="O366" s="31">
        <v>-1.9996119999999999</v>
      </c>
      <c r="P366" s="31">
        <v>-21.693603</v>
      </c>
      <c r="Q366" s="31">
        <v>6.4711639999999999</v>
      </c>
      <c r="S366" s="33">
        <f t="shared" si="29"/>
        <v>-21.693603</v>
      </c>
      <c r="T366">
        <v>-21.693603</v>
      </c>
      <c r="U366">
        <f t="shared" si="30"/>
        <v>8</v>
      </c>
      <c r="V366">
        <f t="shared" si="28"/>
        <v>0.125</v>
      </c>
      <c r="X366" s="16">
        <v>5</v>
      </c>
    </row>
    <row r="367" spans="1:24" x14ac:dyDescent="0.25">
      <c r="A367" s="9">
        <v>5</v>
      </c>
      <c r="B367" s="32">
        <f t="shared" si="32"/>
        <v>105.92700600000001</v>
      </c>
      <c r="C367" s="32">
        <f t="shared" si="32"/>
        <v>45.372264000000001</v>
      </c>
      <c r="D367" s="32">
        <f t="shared" si="32"/>
        <v>25.755129</v>
      </c>
      <c r="E367" s="32">
        <f t="shared" si="32"/>
        <v>-0.69122099999999997</v>
      </c>
      <c r="F367" s="32">
        <f t="shared" si="32"/>
        <v>-13.559217</v>
      </c>
      <c r="G367" s="32">
        <f t="shared" si="32"/>
        <v>-38.089849999999998</v>
      </c>
      <c r="H367" s="32">
        <f t="shared" si="32"/>
        <v>-53.9163</v>
      </c>
      <c r="I367" s="32">
        <f t="shared" si="32"/>
        <v>-70.797814000000002</v>
      </c>
      <c r="J367" s="31">
        <v>25.755129</v>
      </c>
      <c r="K367" s="31">
        <v>-70.797814000000002</v>
      </c>
      <c r="L367" s="31">
        <v>-13.559217</v>
      </c>
      <c r="M367" s="31">
        <v>-53.9163</v>
      </c>
      <c r="N367" s="31">
        <v>105.92700600000001</v>
      </c>
      <c r="O367" s="31">
        <v>-0.69122099999999997</v>
      </c>
      <c r="P367" s="31">
        <v>45.372264000000001</v>
      </c>
      <c r="Q367" s="31">
        <v>-38.089849999999998</v>
      </c>
      <c r="S367" s="33">
        <f t="shared" si="29"/>
        <v>105.92700600000001</v>
      </c>
      <c r="T367">
        <v>105.92700600000001</v>
      </c>
      <c r="U367">
        <f t="shared" si="30"/>
        <v>1</v>
      </c>
      <c r="V367">
        <f t="shared" si="28"/>
        <v>1</v>
      </c>
      <c r="X367" s="16">
        <v>5</v>
      </c>
    </row>
    <row r="368" spans="1:24" x14ac:dyDescent="0.25">
      <c r="A368" s="9">
        <v>5</v>
      </c>
      <c r="B368" s="32">
        <f t="shared" si="32"/>
        <v>77.260045000000005</v>
      </c>
      <c r="C368" s="32">
        <f t="shared" si="32"/>
        <v>19.050357999999999</v>
      </c>
      <c r="D368" s="32">
        <f t="shared" si="32"/>
        <v>-2.9126340000000002</v>
      </c>
      <c r="E368" s="32">
        <f t="shared" si="32"/>
        <v>-4.5778869999999996</v>
      </c>
      <c r="F368" s="32">
        <f t="shared" si="32"/>
        <v>-7.9405960000000002</v>
      </c>
      <c r="G368" s="32">
        <f t="shared" si="32"/>
        <v>-17.689954</v>
      </c>
      <c r="H368" s="32">
        <f t="shared" si="32"/>
        <v>-20.402063999999999</v>
      </c>
      <c r="I368" s="32">
        <f t="shared" si="32"/>
        <v>-42.787266000000002</v>
      </c>
      <c r="J368" s="31">
        <v>19.050357999999999</v>
      </c>
      <c r="K368" s="31">
        <v>-4.5778869999999996</v>
      </c>
      <c r="L368" s="31">
        <v>-17.689954</v>
      </c>
      <c r="M368" s="31">
        <v>-20.402063999999999</v>
      </c>
      <c r="N368" s="31">
        <v>77.260045000000005</v>
      </c>
      <c r="O368" s="31">
        <v>-7.9405960000000002</v>
      </c>
      <c r="P368" s="31">
        <v>-2.9126340000000002</v>
      </c>
      <c r="Q368" s="31">
        <v>-42.787266000000002</v>
      </c>
      <c r="S368" s="33">
        <f t="shared" si="29"/>
        <v>77.260045000000005</v>
      </c>
      <c r="T368">
        <v>77.260045000000005</v>
      </c>
      <c r="U368">
        <f t="shared" si="30"/>
        <v>1</v>
      </c>
      <c r="V368">
        <f t="shared" si="28"/>
        <v>1</v>
      </c>
      <c r="X368" s="16">
        <v>5</v>
      </c>
    </row>
    <row r="369" spans="1:24" x14ac:dyDescent="0.25">
      <c r="A369" s="9">
        <v>7</v>
      </c>
      <c r="B369" s="32">
        <f t="shared" si="32"/>
        <v>66.262660999999994</v>
      </c>
      <c r="C369" s="32">
        <f t="shared" si="32"/>
        <v>21.006</v>
      </c>
      <c r="D369" s="32">
        <f t="shared" si="32"/>
        <v>-0.29250300000000001</v>
      </c>
      <c r="E369" s="32">
        <f t="shared" si="32"/>
        <v>-6.0218389999999999</v>
      </c>
      <c r="F369" s="32">
        <f t="shared" si="32"/>
        <v>-11.194319</v>
      </c>
      <c r="G369" s="32">
        <f t="shared" si="32"/>
        <v>-11.570708</v>
      </c>
      <c r="H369" s="32">
        <f t="shared" si="32"/>
        <v>-26.605702000000001</v>
      </c>
      <c r="I369" s="32">
        <f t="shared" si="32"/>
        <v>-31.583597999999999</v>
      </c>
      <c r="J369" s="31">
        <v>-26.605702000000001</v>
      </c>
      <c r="K369" s="31">
        <v>21.006</v>
      </c>
      <c r="L369" s="31">
        <v>-0.29250300000000001</v>
      </c>
      <c r="M369" s="31">
        <v>-6.0218389999999999</v>
      </c>
      <c r="N369" s="31">
        <v>-31.583597999999999</v>
      </c>
      <c r="O369" s="31">
        <v>-11.570708</v>
      </c>
      <c r="P369" s="31">
        <v>66.262660999999994</v>
      </c>
      <c r="Q369" s="31">
        <v>-11.194319</v>
      </c>
      <c r="S369" s="33">
        <f t="shared" si="29"/>
        <v>66.262660999999994</v>
      </c>
      <c r="T369">
        <v>66.262660999999994</v>
      </c>
      <c r="U369">
        <f t="shared" si="30"/>
        <v>1</v>
      </c>
      <c r="V369">
        <f t="shared" si="28"/>
        <v>1</v>
      </c>
      <c r="X369" s="16">
        <v>7</v>
      </c>
    </row>
    <row r="370" spans="1:24" x14ac:dyDescent="0.25">
      <c r="A370" s="9">
        <v>7</v>
      </c>
      <c r="B370" s="32">
        <f t="shared" si="32"/>
        <v>245.35350199999999</v>
      </c>
      <c r="C370" s="32">
        <f t="shared" si="32"/>
        <v>158.11182600000001</v>
      </c>
      <c r="D370" s="32">
        <f t="shared" si="32"/>
        <v>138.655123</v>
      </c>
      <c r="E370" s="32">
        <f t="shared" si="32"/>
        <v>-16.980080000000001</v>
      </c>
      <c r="F370" s="32">
        <f t="shared" si="32"/>
        <v>-82.103855999999993</v>
      </c>
      <c r="G370" s="32">
        <f t="shared" si="32"/>
        <v>-95.452777999999995</v>
      </c>
      <c r="H370" s="32">
        <f t="shared" si="32"/>
        <v>-159.91314399999999</v>
      </c>
      <c r="I370" s="32">
        <f t="shared" si="32"/>
        <v>-187.67063999999999</v>
      </c>
      <c r="J370" s="31">
        <v>-187.67063999999999</v>
      </c>
      <c r="K370" s="31">
        <v>-16.980080000000001</v>
      </c>
      <c r="L370" s="31">
        <v>-159.91314399999999</v>
      </c>
      <c r="M370" s="31">
        <v>-82.103855999999993</v>
      </c>
      <c r="N370" s="31">
        <v>158.11182600000001</v>
      </c>
      <c r="O370" s="31">
        <v>138.655123</v>
      </c>
      <c r="P370" s="31">
        <v>245.35350199999999</v>
      </c>
      <c r="Q370" s="31">
        <v>-95.452777999999995</v>
      </c>
      <c r="S370" s="33">
        <f t="shared" si="29"/>
        <v>245.35350199999999</v>
      </c>
      <c r="T370">
        <v>245.35350199999999</v>
      </c>
      <c r="U370">
        <f t="shared" si="30"/>
        <v>1</v>
      </c>
      <c r="V370">
        <f t="shared" si="28"/>
        <v>1</v>
      </c>
      <c r="X370" s="16">
        <v>7</v>
      </c>
    </row>
    <row r="371" spans="1:24" x14ac:dyDescent="0.25">
      <c r="A371" s="9">
        <v>7</v>
      </c>
      <c r="B371" s="32">
        <f t="shared" si="32"/>
        <v>302.88092599999999</v>
      </c>
      <c r="C371" s="32">
        <f t="shared" si="32"/>
        <v>60.666933</v>
      </c>
      <c r="D371" s="32">
        <f t="shared" si="32"/>
        <v>42.981724</v>
      </c>
      <c r="E371" s="32">
        <f t="shared" si="32"/>
        <v>-19.052744000000001</v>
      </c>
      <c r="F371" s="32">
        <f t="shared" si="32"/>
        <v>-64.815662000000003</v>
      </c>
      <c r="G371" s="32">
        <f t="shared" si="32"/>
        <v>-76.406189999999995</v>
      </c>
      <c r="H371" s="32">
        <f t="shared" si="32"/>
        <v>-82.450014999999993</v>
      </c>
      <c r="I371" s="32">
        <f t="shared" si="32"/>
        <v>-163.80500000000001</v>
      </c>
      <c r="J371" s="31">
        <v>-163.80500000000001</v>
      </c>
      <c r="K371" s="31">
        <v>-82.450014999999993</v>
      </c>
      <c r="L371" s="31">
        <v>-64.815662000000003</v>
      </c>
      <c r="M371" s="31">
        <v>-76.406189999999995</v>
      </c>
      <c r="N371" s="31">
        <v>60.666933</v>
      </c>
      <c r="O371" s="31">
        <v>42.981724</v>
      </c>
      <c r="P371" s="31">
        <v>302.88092599999999</v>
      </c>
      <c r="Q371" s="31">
        <v>-19.052744000000001</v>
      </c>
      <c r="S371" s="33">
        <f t="shared" si="29"/>
        <v>302.88092599999999</v>
      </c>
      <c r="T371">
        <v>302.88092599999999</v>
      </c>
      <c r="U371">
        <f t="shared" si="30"/>
        <v>1</v>
      </c>
      <c r="V371">
        <f t="shared" si="28"/>
        <v>1</v>
      </c>
      <c r="X371" s="16">
        <v>7</v>
      </c>
    </row>
    <row r="372" spans="1:24" x14ac:dyDescent="0.25">
      <c r="A372" s="9">
        <v>5</v>
      </c>
      <c r="B372" s="32">
        <f t="shared" si="32"/>
        <v>30.055544999999999</v>
      </c>
      <c r="C372" s="32">
        <f t="shared" si="32"/>
        <v>15.316875</v>
      </c>
      <c r="D372" s="32">
        <f t="shared" si="32"/>
        <v>14.692686999999999</v>
      </c>
      <c r="E372" s="32">
        <f t="shared" si="32"/>
        <v>7.4938529999999997</v>
      </c>
      <c r="F372" s="32">
        <f t="shared" si="32"/>
        <v>-4.1366009999999998</v>
      </c>
      <c r="G372" s="32">
        <f t="shared" si="32"/>
        <v>-17.122799000000001</v>
      </c>
      <c r="H372" s="32">
        <f t="shared" si="32"/>
        <v>-20.199652</v>
      </c>
      <c r="I372" s="32">
        <f t="shared" si="32"/>
        <v>-26.099907999999999</v>
      </c>
      <c r="J372" s="31">
        <v>-4.1366009999999998</v>
      </c>
      <c r="K372" s="31">
        <v>-20.199652</v>
      </c>
      <c r="L372" s="31">
        <v>14.692686999999999</v>
      </c>
      <c r="M372" s="31">
        <v>-26.099907999999999</v>
      </c>
      <c r="N372" s="31">
        <v>30.055544999999999</v>
      </c>
      <c r="O372" s="31">
        <v>15.316875</v>
      </c>
      <c r="P372" s="31">
        <v>-17.122799000000001</v>
      </c>
      <c r="Q372" s="31">
        <v>7.4938529999999997</v>
      </c>
      <c r="S372" s="33">
        <f t="shared" si="29"/>
        <v>30.055544999999999</v>
      </c>
      <c r="T372">
        <v>30.055544999999999</v>
      </c>
      <c r="U372">
        <f t="shared" si="30"/>
        <v>1</v>
      </c>
      <c r="V372">
        <f t="shared" si="28"/>
        <v>1</v>
      </c>
      <c r="X372" s="16">
        <v>5</v>
      </c>
    </row>
    <row r="373" spans="1:24" x14ac:dyDescent="0.25">
      <c r="A373" s="9">
        <v>5</v>
      </c>
      <c r="B373" s="32">
        <f t="shared" si="32"/>
        <v>30.652853</v>
      </c>
      <c r="C373" s="32">
        <f t="shared" si="32"/>
        <v>24.420822999999999</v>
      </c>
      <c r="D373" s="32">
        <f t="shared" si="32"/>
        <v>-4.7526700000000002</v>
      </c>
      <c r="E373" s="32">
        <f t="shared" si="32"/>
        <v>-6.4226510000000001</v>
      </c>
      <c r="F373" s="32">
        <f t="shared" si="32"/>
        <v>-8.2674070000000004</v>
      </c>
      <c r="G373" s="32">
        <f t="shared" si="32"/>
        <v>-10.711136</v>
      </c>
      <c r="H373" s="32">
        <f t="shared" si="32"/>
        <v>-10.861471999999999</v>
      </c>
      <c r="I373" s="32">
        <f t="shared" si="32"/>
        <v>-14.058344999999999</v>
      </c>
      <c r="J373" s="31">
        <v>-14.058344999999999</v>
      </c>
      <c r="K373" s="31">
        <v>-8.2674070000000004</v>
      </c>
      <c r="L373" s="31">
        <v>-10.711136</v>
      </c>
      <c r="M373" s="31">
        <v>-4.7526700000000002</v>
      </c>
      <c r="N373" s="31">
        <v>30.652853</v>
      </c>
      <c r="O373" s="31">
        <v>-6.4226510000000001</v>
      </c>
      <c r="P373" s="31">
        <v>24.420822999999999</v>
      </c>
      <c r="Q373" s="31">
        <v>-10.861471999999999</v>
      </c>
      <c r="S373" s="33">
        <f t="shared" si="29"/>
        <v>30.652853</v>
      </c>
      <c r="T373">
        <v>30.652853</v>
      </c>
      <c r="U373">
        <f t="shared" si="30"/>
        <v>1</v>
      </c>
      <c r="V373">
        <f t="shared" si="28"/>
        <v>1</v>
      </c>
      <c r="X373" s="16">
        <v>5</v>
      </c>
    </row>
    <row r="374" spans="1:24" x14ac:dyDescent="0.25">
      <c r="A374" s="9">
        <v>6</v>
      </c>
      <c r="B374" s="32">
        <f t="shared" si="32"/>
        <v>4.7425889999999997</v>
      </c>
      <c r="C374" s="32">
        <f t="shared" si="32"/>
        <v>3.0960299999999998</v>
      </c>
      <c r="D374" s="32">
        <f t="shared" si="32"/>
        <v>2.7687870000000001</v>
      </c>
      <c r="E374" s="32">
        <f t="shared" si="32"/>
        <v>0.94493899999999997</v>
      </c>
      <c r="F374" s="32">
        <f t="shared" si="32"/>
        <v>-0.65031799999999995</v>
      </c>
      <c r="G374" s="32">
        <f t="shared" si="32"/>
        <v>-2.2982670000000001</v>
      </c>
      <c r="H374" s="32">
        <f t="shared" si="32"/>
        <v>-3.458072</v>
      </c>
      <c r="I374" s="32">
        <f t="shared" si="32"/>
        <v>-5.1456900000000001</v>
      </c>
      <c r="J374" s="31">
        <v>-2.2982670000000001</v>
      </c>
      <c r="K374" s="31">
        <v>-0.65031799999999995</v>
      </c>
      <c r="L374" s="31">
        <v>-5.1456900000000001</v>
      </c>
      <c r="M374" s="31">
        <v>0.94493899999999997</v>
      </c>
      <c r="N374" s="31">
        <v>4.7425889999999997</v>
      </c>
      <c r="O374" s="31">
        <v>-3.458072</v>
      </c>
      <c r="P374" s="31">
        <v>3.0960299999999998</v>
      </c>
      <c r="Q374" s="31">
        <v>2.7687870000000001</v>
      </c>
      <c r="S374" s="33">
        <f t="shared" si="29"/>
        <v>-3.458072</v>
      </c>
      <c r="T374">
        <v>-3.458072</v>
      </c>
      <c r="U374">
        <f t="shared" si="30"/>
        <v>7</v>
      </c>
      <c r="V374">
        <f t="shared" si="28"/>
        <v>0.14285714285714285</v>
      </c>
      <c r="X374" s="16">
        <v>5</v>
      </c>
    </row>
    <row r="375" spans="1:24" x14ac:dyDescent="0.25">
      <c r="A375" s="9">
        <v>7</v>
      </c>
      <c r="B375" s="32">
        <f t="shared" si="32"/>
        <v>38.352133000000002</v>
      </c>
      <c r="C375" s="32">
        <f t="shared" si="32"/>
        <v>28.559522000000001</v>
      </c>
      <c r="D375" s="32">
        <f t="shared" si="32"/>
        <v>16.614114000000001</v>
      </c>
      <c r="E375" s="32">
        <f t="shared" si="32"/>
        <v>-3.9652850000000002</v>
      </c>
      <c r="F375" s="32">
        <f t="shared" si="32"/>
        <v>-6.4506100000000002</v>
      </c>
      <c r="G375" s="32">
        <f t="shared" si="32"/>
        <v>-12.968491999999999</v>
      </c>
      <c r="H375" s="32">
        <f t="shared" si="32"/>
        <v>-26.302782000000001</v>
      </c>
      <c r="I375" s="32">
        <f t="shared" si="32"/>
        <v>-33.838603999999997</v>
      </c>
      <c r="J375" s="31">
        <v>-6.4506100000000002</v>
      </c>
      <c r="K375" s="31">
        <v>38.352133000000002</v>
      </c>
      <c r="L375" s="31">
        <v>-3.9652850000000002</v>
      </c>
      <c r="M375" s="31">
        <v>-26.302782000000001</v>
      </c>
      <c r="N375" s="31">
        <v>28.559522000000001</v>
      </c>
      <c r="O375" s="31">
        <v>-33.838603999999997</v>
      </c>
      <c r="P375" s="31">
        <v>16.614114000000001</v>
      </c>
      <c r="Q375" s="31">
        <v>-12.968491999999999</v>
      </c>
      <c r="S375" s="33">
        <f t="shared" si="29"/>
        <v>16.614114000000001</v>
      </c>
      <c r="T375">
        <v>16.614114000000001</v>
      </c>
      <c r="U375">
        <f t="shared" si="30"/>
        <v>3</v>
      </c>
      <c r="V375">
        <f t="shared" si="28"/>
        <v>0.33333333333333331</v>
      </c>
      <c r="X375" s="16">
        <v>2</v>
      </c>
    </row>
    <row r="376" spans="1:24" x14ac:dyDescent="0.25">
      <c r="A376" s="9">
        <v>5</v>
      </c>
      <c r="B376" s="32">
        <f t="shared" si="32"/>
        <v>52.924939000000002</v>
      </c>
      <c r="C376" s="32">
        <f t="shared" si="32"/>
        <v>9.2652800000000006</v>
      </c>
      <c r="D376" s="32">
        <f t="shared" si="32"/>
        <v>-2.2237870000000002</v>
      </c>
      <c r="E376" s="32">
        <f t="shared" si="32"/>
        <v>-10.191608</v>
      </c>
      <c r="F376" s="32">
        <f t="shared" si="32"/>
        <v>-10.514823</v>
      </c>
      <c r="G376" s="32">
        <f t="shared" si="32"/>
        <v>-11.099500000000001</v>
      </c>
      <c r="H376" s="32">
        <f t="shared" si="32"/>
        <v>-13.774775</v>
      </c>
      <c r="I376" s="32">
        <f t="shared" si="32"/>
        <v>-14.385724</v>
      </c>
      <c r="J376" s="31">
        <v>-13.774775</v>
      </c>
      <c r="K376" s="31">
        <v>-2.2237870000000002</v>
      </c>
      <c r="L376" s="31">
        <v>-14.385724</v>
      </c>
      <c r="M376" s="31">
        <v>-11.099500000000001</v>
      </c>
      <c r="N376" s="31">
        <v>52.924939000000002</v>
      </c>
      <c r="O376" s="31">
        <v>9.2652800000000006</v>
      </c>
      <c r="P376" s="31">
        <v>-10.514823</v>
      </c>
      <c r="Q376" s="31">
        <v>-10.191608</v>
      </c>
      <c r="S376" s="33">
        <f t="shared" si="29"/>
        <v>52.924939000000002</v>
      </c>
      <c r="T376">
        <v>52.924939000000002</v>
      </c>
      <c r="U376">
        <f t="shared" si="30"/>
        <v>1</v>
      </c>
      <c r="V376">
        <f t="shared" si="28"/>
        <v>1</v>
      </c>
      <c r="X376" s="16">
        <v>5</v>
      </c>
    </row>
    <row r="377" spans="1:24" x14ac:dyDescent="0.25">
      <c r="A377" s="9">
        <v>7</v>
      </c>
      <c r="B377" s="32">
        <f t="shared" si="32"/>
        <v>40.467903999999997</v>
      </c>
      <c r="C377" s="32">
        <f t="shared" si="32"/>
        <v>18.957957</v>
      </c>
      <c r="D377" s="32">
        <f t="shared" si="32"/>
        <v>4.6671610000000001</v>
      </c>
      <c r="E377" s="32">
        <f t="shared" si="32"/>
        <v>4.0196290000000001</v>
      </c>
      <c r="F377" s="32">
        <f t="shared" si="32"/>
        <v>-13.820187000000001</v>
      </c>
      <c r="G377" s="32">
        <f t="shared" si="32"/>
        <v>-14.066262999999999</v>
      </c>
      <c r="H377" s="32">
        <f t="shared" si="32"/>
        <v>-18.425326999999999</v>
      </c>
      <c r="I377" s="32">
        <f t="shared" si="32"/>
        <v>-21.800878000000001</v>
      </c>
      <c r="J377" s="31">
        <v>-21.800878000000001</v>
      </c>
      <c r="K377" s="31">
        <v>4.0196290000000001</v>
      </c>
      <c r="L377" s="31">
        <v>-13.820187000000001</v>
      </c>
      <c r="M377" s="31">
        <v>-14.066262999999999</v>
      </c>
      <c r="N377" s="31">
        <v>40.467903999999997</v>
      </c>
      <c r="O377" s="31">
        <v>4.6671610000000001</v>
      </c>
      <c r="P377" s="31">
        <v>18.957957</v>
      </c>
      <c r="Q377" s="31">
        <v>-18.425326999999999</v>
      </c>
      <c r="S377" s="33">
        <f t="shared" si="29"/>
        <v>18.957957</v>
      </c>
      <c r="T377">
        <v>18.957957</v>
      </c>
      <c r="U377">
        <f t="shared" si="30"/>
        <v>2</v>
      </c>
      <c r="V377">
        <f t="shared" si="28"/>
        <v>0.5</v>
      </c>
      <c r="X377" s="16">
        <v>5</v>
      </c>
    </row>
    <row r="378" spans="1:24" x14ac:dyDescent="0.25">
      <c r="A378" s="9">
        <v>5</v>
      </c>
      <c r="B378" s="32">
        <f t="shared" si="32"/>
        <v>93.174121</v>
      </c>
      <c r="C378" s="32">
        <f t="shared" si="32"/>
        <v>58.475000000000001</v>
      </c>
      <c r="D378" s="32">
        <f t="shared" si="32"/>
        <v>19.99943</v>
      </c>
      <c r="E378" s="32">
        <f t="shared" si="32"/>
        <v>11.805596</v>
      </c>
      <c r="F378" s="32">
        <f t="shared" si="32"/>
        <v>-37.277014000000001</v>
      </c>
      <c r="G378" s="32">
        <f t="shared" si="32"/>
        <v>-47.963582000000002</v>
      </c>
      <c r="H378" s="32">
        <f t="shared" si="32"/>
        <v>-48.135722000000001</v>
      </c>
      <c r="I378" s="32">
        <f t="shared" si="32"/>
        <v>-50.077826000000002</v>
      </c>
      <c r="J378" s="31">
        <v>19.99943</v>
      </c>
      <c r="K378" s="31">
        <v>-47.963582000000002</v>
      </c>
      <c r="L378" s="31">
        <v>58.475000000000001</v>
      </c>
      <c r="M378" s="31">
        <v>-48.135722000000001</v>
      </c>
      <c r="N378" s="31">
        <v>93.174121</v>
      </c>
      <c r="O378" s="31">
        <v>-37.277014000000001</v>
      </c>
      <c r="P378" s="31">
        <v>11.805596</v>
      </c>
      <c r="Q378" s="31">
        <v>-50.077826000000002</v>
      </c>
      <c r="S378" s="33">
        <f t="shared" si="29"/>
        <v>93.174121</v>
      </c>
      <c r="T378">
        <v>93.174121</v>
      </c>
      <c r="U378">
        <f t="shared" si="30"/>
        <v>1</v>
      </c>
      <c r="V378">
        <f t="shared" si="28"/>
        <v>1</v>
      </c>
      <c r="X378" s="16">
        <v>5</v>
      </c>
    </row>
    <row r="379" spans="1:24" x14ac:dyDescent="0.25">
      <c r="A379" s="9">
        <v>7</v>
      </c>
      <c r="B379" s="32">
        <f t="shared" si="32"/>
        <v>49.537681999999997</v>
      </c>
      <c r="C379" s="32">
        <f t="shared" si="32"/>
        <v>37.844304000000001</v>
      </c>
      <c r="D379" s="32">
        <f t="shared" si="32"/>
        <v>7.1840289999999998</v>
      </c>
      <c r="E379" s="32">
        <f t="shared" si="32"/>
        <v>-9.0952269999999995</v>
      </c>
      <c r="F379" s="32">
        <f t="shared" si="32"/>
        <v>-14.200011</v>
      </c>
      <c r="G379" s="32">
        <f t="shared" si="32"/>
        <v>-20.565128999999999</v>
      </c>
      <c r="H379" s="32">
        <f t="shared" si="32"/>
        <v>-23.802665999999999</v>
      </c>
      <c r="I379" s="32">
        <f t="shared" si="32"/>
        <v>-26.902984</v>
      </c>
      <c r="J379" s="31">
        <v>-20.565128999999999</v>
      </c>
      <c r="K379" s="31">
        <v>-14.200011</v>
      </c>
      <c r="L379" s="31">
        <v>-26.902984</v>
      </c>
      <c r="M379" s="31">
        <v>-9.0952269999999995</v>
      </c>
      <c r="N379" s="31">
        <v>49.537681999999997</v>
      </c>
      <c r="O379" s="31">
        <v>37.844304000000001</v>
      </c>
      <c r="P379" s="31">
        <v>7.1840289999999998</v>
      </c>
      <c r="Q379" s="31">
        <v>-23.802665999999999</v>
      </c>
      <c r="S379" s="33">
        <f t="shared" si="29"/>
        <v>7.1840289999999998</v>
      </c>
      <c r="T379">
        <v>7.1840289999999998</v>
      </c>
      <c r="U379">
        <f t="shared" si="30"/>
        <v>3</v>
      </c>
      <c r="V379">
        <f t="shared" si="28"/>
        <v>0.33333333333333331</v>
      </c>
      <c r="X379" s="16">
        <v>5</v>
      </c>
    </row>
    <row r="380" spans="1:24" x14ac:dyDescent="0.25">
      <c r="A380" s="9">
        <v>5</v>
      </c>
      <c r="B380" s="32">
        <f t="shared" si="32"/>
        <v>37.815680999999998</v>
      </c>
      <c r="C380" s="32">
        <f t="shared" si="32"/>
        <v>18.310461</v>
      </c>
      <c r="D380" s="32">
        <f t="shared" si="32"/>
        <v>13.155340000000001</v>
      </c>
      <c r="E380" s="32">
        <f t="shared" si="32"/>
        <v>-1.208186</v>
      </c>
      <c r="F380" s="32">
        <f t="shared" si="32"/>
        <v>-11.865304</v>
      </c>
      <c r="G380" s="32">
        <f t="shared" si="32"/>
        <v>-12.614264</v>
      </c>
      <c r="H380" s="32">
        <f t="shared" si="32"/>
        <v>-21.624148999999999</v>
      </c>
      <c r="I380" s="32">
        <f t="shared" si="32"/>
        <v>-21.969581000000002</v>
      </c>
      <c r="J380" s="31">
        <v>-11.865304</v>
      </c>
      <c r="K380" s="31">
        <v>-12.614264</v>
      </c>
      <c r="L380" s="31">
        <v>-21.969581000000002</v>
      </c>
      <c r="M380" s="31">
        <v>-21.624148999999999</v>
      </c>
      <c r="N380" s="31">
        <v>13.155340000000001</v>
      </c>
      <c r="O380" s="31">
        <v>18.310461</v>
      </c>
      <c r="P380" s="31">
        <v>37.815680999999998</v>
      </c>
      <c r="Q380" s="31">
        <v>-1.208186</v>
      </c>
      <c r="S380" s="33">
        <f t="shared" si="29"/>
        <v>13.155340000000001</v>
      </c>
      <c r="T380">
        <v>13.155340000000001</v>
      </c>
      <c r="U380">
        <f t="shared" si="30"/>
        <v>3</v>
      </c>
      <c r="V380">
        <f t="shared" si="28"/>
        <v>0.33333333333333331</v>
      </c>
      <c r="X380" s="16">
        <v>7</v>
      </c>
    </row>
    <row r="381" spans="1:24" x14ac:dyDescent="0.25">
      <c r="A381" s="9">
        <v>6</v>
      </c>
      <c r="B381" s="32">
        <f t="shared" si="32"/>
        <v>37.839517000000001</v>
      </c>
      <c r="C381" s="32">
        <f t="shared" si="32"/>
        <v>18.832193</v>
      </c>
      <c r="D381" s="32">
        <f t="shared" si="32"/>
        <v>15.283416000000001</v>
      </c>
      <c r="E381" s="32">
        <f t="shared" si="32"/>
        <v>5.4820900000000004</v>
      </c>
      <c r="F381" s="32">
        <f t="shared" si="32"/>
        <v>3.7648290000000002</v>
      </c>
      <c r="G381" s="32">
        <f t="shared" si="32"/>
        <v>-10.063271</v>
      </c>
      <c r="H381" s="32">
        <f t="shared" si="32"/>
        <v>-24.619772000000001</v>
      </c>
      <c r="I381" s="32">
        <f t="shared" si="32"/>
        <v>-46.519005</v>
      </c>
      <c r="J381" s="31">
        <v>15.283416000000001</v>
      </c>
      <c r="K381" s="31">
        <v>37.839517000000001</v>
      </c>
      <c r="L381" s="31">
        <v>-24.619772000000001</v>
      </c>
      <c r="M381" s="31">
        <v>3.7648290000000002</v>
      </c>
      <c r="N381" s="31">
        <v>-46.519005</v>
      </c>
      <c r="O381" s="31">
        <v>-10.063271</v>
      </c>
      <c r="P381" s="31">
        <v>5.4820900000000004</v>
      </c>
      <c r="Q381" s="31">
        <v>18.832193</v>
      </c>
      <c r="S381" s="33">
        <f t="shared" si="29"/>
        <v>-10.063271</v>
      </c>
      <c r="T381">
        <v>-10.063271</v>
      </c>
      <c r="U381">
        <f t="shared" si="30"/>
        <v>6</v>
      </c>
      <c r="V381">
        <f t="shared" si="28"/>
        <v>0.16666666666666666</v>
      </c>
      <c r="X381" s="16">
        <v>2</v>
      </c>
    </row>
    <row r="382" spans="1:24" x14ac:dyDescent="0.25">
      <c r="A382" s="9">
        <v>8</v>
      </c>
      <c r="B382" s="32">
        <f t="shared" si="32"/>
        <v>22.331939999999999</v>
      </c>
      <c r="C382" s="32">
        <f t="shared" si="32"/>
        <v>11.919724</v>
      </c>
      <c r="D382" s="32">
        <f t="shared" si="32"/>
        <v>10.265207</v>
      </c>
      <c r="E382" s="32">
        <f t="shared" si="32"/>
        <v>-1.3153820000000001</v>
      </c>
      <c r="F382" s="32">
        <f t="shared" si="32"/>
        <v>-1.7039139999999999</v>
      </c>
      <c r="G382" s="32">
        <f t="shared" si="32"/>
        <v>-5.0026669999999998</v>
      </c>
      <c r="H382" s="32">
        <f t="shared" si="32"/>
        <v>-10.914508</v>
      </c>
      <c r="I382" s="32">
        <f t="shared" si="32"/>
        <v>-25.580400000000001</v>
      </c>
      <c r="J382" s="31">
        <v>-10.914508</v>
      </c>
      <c r="K382" s="31">
        <v>10.265207</v>
      </c>
      <c r="L382" s="31">
        <v>-1.3153820000000001</v>
      </c>
      <c r="M382" s="31">
        <v>-1.7039139999999999</v>
      </c>
      <c r="N382" s="31">
        <v>-25.580400000000001</v>
      </c>
      <c r="O382" s="31">
        <v>-5.0026669999999998</v>
      </c>
      <c r="P382" s="31">
        <v>22.331939999999999</v>
      </c>
      <c r="Q382" s="31">
        <v>11.919724</v>
      </c>
      <c r="S382" s="33">
        <f t="shared" si="29"/>
        <v>11.919724</v>
      </c>
      <c r="T382">
        <v>11.919724</v>
      </c>
      <c r="U382">
        <f t="shared" si="30"/>
        <v>2</v>
      </c>
      <c r="V382">
        <f t="shared" si="28"/>
        <v>0.5</v>
      </c>
      <c r="X382" s="16">
        <v>7</v>
      </c>
    </row>
    <row r="383" spans="1:24" x14ac:dyDescent="0.25">
      <c r="A383" s="9">
        <v>7</v>
      </c>
      <c r="B383" s="32">
        <f t="shared" si="32"/>
        <v>52.547716000000001</v>
      </c>
      <c r="C383" s="32">
        <f t="shared" si="32"/>
        <v>29.283396</v>
      </c>
      <c r="D383" s="32">
        <f t="shared" si="32"/>
        <v>8.9898260000000008</v>
      </c>
      <c r="E383" s="32">
        <f t="shared" si="32"/>
        <v>-12.665786000000001</v>
      </c>
      <c r="F383" s="32">
        <f t="shared" si="32"/>
        <v>-16.053270999999999</v>
      </c>
      <c r="G383" s="32">
        <f t="shared" si="32"/>
        <v>-17.213947999999998</v>
      </c>
      <c r="H383" s="32">
        <f t="shared" si="32"/>
        <v>-18.518812</v>
      </c>
      <c r="I383" s="32">
        <f t="shared" si="32"/>
        <v>-26.369126999999999</v>
      </c>
      <c r="J383" s="31">
        <v>-17.213947999999998</v>
      </c>
      <c r="K383" s="31">
        <v>8.9898260000000008</v>
      </c>
      <c r="L383" s="31">
        <v>-16.053270999999999</v>
      </c>
      <c r="M383" s="31">
        <v>-26.369126999999999</v>
      </c>
      <c r="N383" s="31">
        <v>-12.665786000000001</v>
      </c>
      <c r="O383" s="31">
        <v>52.547716000000001</v>
      </c>
      <c r="P383" s="31">
        <v>29.283396</v>
      </c>
      <c r="Q383" s="31">
        <v>-18.518812</v>
      </c>
      <c r="S383" s="33">
        <f t="shared" si="29"/>
        <v>29.283396</v>
      </c>
      <c r="T383">
        <v>29.283396</v>
      </c>
      <c r="U383">
        <f t="shared" si="30"/>
        <v>2</v>
      </c>
      <c r="V383">
        <f t="shared" si="28"/>
        <v>0.5</v>
      </c>
      <c r="X383" s="16">
        <v>6</v>
      </c>
    </row>
    <row r="384" spans="1:24" x14ac:dyDescent="0.25">
      <c r="A384" s="9">
        <v>7</v>
      </c>
      <c r="B384" s="32">
        <f t="shared" si="32"/>
        <v>60.352747999999998</v>
      </c>
      <c r="C384" s="32">
        <f t="shared" si="32"/>
        <v>45.483052000000001</v>
      </c>
      <c r="D384" s="32">
        <f t="shared" si="32"/>
        <v>5.6899600000000001</v>
      </c>
      <c r="E384" s="32">
        <f t="shared" si="32"/>
        <v>2.2295699999999998</v>
      </c>
      <c r="F384" s="32">
        <f t="shared" si="32"/>
        <v>-6.4704969999999999</v>
      </c>
      <c r="G384" s="32">
        <f t="shared" si="32"/>
        <v>-17.618344</v>
      </c>
      <c r="H384" s="32">
        <f t="shared" si="32"/>
        <v>-32.574176000000001</v>
      </c>
      <c r="I384" s="32">
        <f t="shared" si="32"/>
        <v>-57.092320000000001</v>
      </c>
      <c r="J384" s="31">
        <v>2.2295699999999998</v>
      </c>
      <c r="K384" s="31">
        <v>-17.618344</v>
      </c>
      <c r="L384" s="31">
        <v>-57.092320000000001</v>
      </c>
      <c r="M384" s="31">
        <v>-6.4704969999999999</v>
      </c>
      <c r="N384" s="31">
        <v>60.352747999999998</v>
      </c>
      <c r="O384" s="31">
        <v>45.483052000000001</v>
      </c>
      <c r="P384" s="31">
        <v>5.6899600000000001</v>
      </c>
      <c r="Q384" s="31">
        <v>-32.574176000000001</v>
      </c>
      <c r="S384" s="33">
        <f t="shared" si="29"/>
        <v>5.6899600000000001</v>
      </c>
      <c r="T384">
        <v>5.6899600000000001</v>
      </c>
      <c r="U384">
        <f t="shared" si="30"/>
        <v>3</v>
      </c>
      <c r="V384">
        <f t="shared" si="28"/>
        <v>0.33333333333333331</v>
      </c>
      <c r="X384" s="16">
        <v>5</v>
      </c>
    </row>
    <row r="385" spans="1:24" x14ac:dyDescent="0.25">
      <c r="A385" s="9">
        <v>7</v>
      </c>
      <c r="B385" s="32">
        <f t="shared" si="32"/>
        <v>83.241989000000004</v>
      </c>
      <c r="C385" s="32">
        <f t="shared" si="32"/>
        <v>72.090346999999994</v>
      </c>
      <c r="D385" s="32">
        <f t="shared" si="32"/>
        <v>27.537441000000001</v>
      </c>
      <c r="E385" s="32">
        <f t="shared" si="32"/>
        <v>19.816604999999999</v>
      </c>
      <c r="F385" s="32">
        <f t="shared" si="32"/>
        <v>-18.267164999999999</v>
      </c>
      <c r="G385" s="32">
        <f t="shared" si="32"/>
        <v>-47.86056</v>
      </c>
      <c r="H385" s="32">
        <f t="shared" si="32"/>
        <v>-49.255234000000002</v>
      </c>
      <c r="I385" s="32">
        <f t="shared" si="32"/>
        <v>-87.303437000000002</v>
      </c>
      <c r="J385" s="31">
        <v>-47.86056</v>
      </c>
      <c r="K385" s="31">
        <v>-87.303437000000002</v>
      </c>
      <c r="L385" s="31">
        <v>-18.267164999999999</v>
      </c>
      <c r="M385" s="31">
        <v>-49.255234000000002</v>
      </c>
      <c r="N385" s="31">
        <v>83.241989000000004</v>
      </c>
      <c r="O385" s="31">
        <v>72.090346999999994</v>
      </c>
      <c r="P385" s="31">
        <v>19.816604999999999</v>
      </c>
      <c r="Q385" s="31">
        <v>27.537441000000001</v>
      </c>
      <c r="S385" s="33">
        <f t="shared" si="29"/>
        <v>19.816604999999999</v>
      </c>
      <c r="T385">
        <v>19.816604999999999</v>
      </c>
      <c r="U385">
        <f t="shared" si="30"/>
        <v>4</v>
      </c>
      <c r="V385">
        <f t="shared" si="28"/>
        <v>0.25</v>
      </c>
      <c r="X385" s="16">
        <v>5</v>
      </c>
    </row>
    <row r="386" spans="1:24" x14ac:dyDescent="0.25">
      <c r="A386" s="9">
        <v>5</v>
      </c>
      <c r="B386" s="32">
        <f t="shared" si="32"/>
        <v>79.538713999999999</v>
      </c>
      <c r="C386" s="32">
        <f t="shared" si="32"/>
        <v>36.236044</v>
      </c>
      <c r="D386" s="32">
        <f t="shared" si="32"/>
        <v>-6.2696120000000004</v>
      </c>
      <c r="E386" s="32">
        <f t="shared" si="32"/>
        <v>-10.190633999999999</v>
      </c>
      <c r="F386" s="32">
        <f t="shared" si="32"/>
        <v>-10.632476</v>
      </c>
      <c r="G386" s="32">
        <f t="shared" si="32"/>
        <v>-15.515578</v>
      </c>
      <c r="H386" s="32">
        <f t="shared" si="32"/>
        <v>-33.63411</v>
      </c>
      <c r="I386" s="32">
        <f t="shared" si="32"/>
        <v>-39.532347999999999</v>
      </c>
      <c r="J386" s="31">
        <v>-15.515578</v>
      </c>
      <c r="K386" s="31">
        <v>79.538713999999999</v>
      </c>
      <c r="L386" s="31">
        <v>-39.532347999999999</v>
      </c>
      <c r="M386" s="31">
        <v>-33.63411</v>
      </c>
      <c r="N386" s="31">
        <v>-10.632476</v>
      </c>
      <c r="O386" s="31">
        <v>-6.2696120000000004</v>
      </c>
      <c r="P386" s="31">
        <v>36.236044</v>
      </c>
      <c r="Q386" s="31">
        <v>-10.190633999999999</v>
      </c>
      <c r="S386" s="33">
        <f t="shared" si="29"/>
        <v>-10.632476</v>
      </c>
      <c r="T386">
        <v>-10.632476</v>
      </c>
      <c r="U386">
        <f t="shared" si="30"/>
        <v>5</v>
      </c>
      <c r="V386">
        <f t="shared" si="28"/>
        <v>0.2</v>
      </c>
      <c r="X386" s="16">
        <v>2</v>
      </c>
    </row>
    <row r="387" spans="1:24" x14ac:dyDescent="0.25">
      <c r="A387" s="9">
        <v>2</v>
      </c>
      <c r="B387" s="32">
        <f t="shared" si="32"/>
        <v>30.423974000000001</v>
      </c>
      <c r="C387" s="32">
        <f t="shared" si="32"/>
        <v>28.175740999999999</v>
      </c>
      <c r="D387" s="32">
        <f t="shared" si="32"/>
        <v>3.760529</v>
      </c>
      <c r="E387" s="32">
        <f t="shared" si="32"/>
        <v>-0.30722100000000002</v>
      </c>
      <c r="F387" s="32">
        <f t="shared" si="32"/>
        <v>-10.805460999999999</v>
      </c>
      <c r="G387" s="32">
        <f t="shared" si="32"/>
        <v>-14.433847999999999</v>
      </c>
      <c r="H387" s="32">
        <f t="shared" si="32"/>
        <v>-17.702470999999999</v>
      </c>
      <c r="I387" s="32">
        <f t="shared" si="32"/>
        <v>-19.111234</v>
      </c>
      <c r="J387" s="31">
        <v>-0.30722100000000002</v>
      </c>
      <c r="K387" s="31">
        <v>-10.805460999999999</v>
      </c>
      <c r="L387" s="31">
        <v>-17.702470999999999</v>
      </c>
      <c r="M387" s="31">
        <v>-14.433847999999999</v>
      </c>
      <c r="N387" s="31">
        <v>3.760529</v>
      </c>
      <c r="O387" s="31">
        <v>30.423974000000001</v>
      </c>
      <c r="P387" s="31">
        <v>28.175740999999999</v>
      </c>
      <c r="Q387" s="31">
        <v>-19.111234</v>
      </c>
      <c r="S387" s="33">
        <f t="shared" si="29"/>
        <v>-10.805460999999999</v>
      </c>
      <c r="T387">
        <v>-10.805460999999999</v>
      </c>
      <c r="U387">
        <f t="shared" si="30"/>
        <v>5</v>
      </c>
      <c r="V387">
        <f t="shared" si="28"/>
        <v>0.2</v>
      </c>
      <c r="X387" s="16">
        <v>6</v>
      </c>
    </row>
    <row r="388" spans="1:24" x14ac:dyDescent="0.25">
      <c r="A388" s="9">
        <v>7</v>
      </c>
      <c r="B388" s="32">
        <f t="shared" si="32"/>
        <v>24.759592000000001</v>
      </c>
      <c r="C388" s="32">
        <f t="shared" si="32"/>
        <v>10.332936</v>
      </c>
      <c r="D388" s="32">
        <f t="shared" si="32"/>
        <v>4.5450689999999998</v>
      </c>
      <c r="E388" s="32">
        <f t="shared" si="32"/>
        <v>3.2295150000000001</v>
      </c>
      <c r="F388" s="32">
        <f t="shared" si="32"/>
        <v>-1.326109</v>
      </c>
      <c r="G388" s="32">
        <f t="shared" si="32"/>
        <v>-9.1597059999999999</v>
      </c>
      <c r="H388" s="32">
        <f t="shared" si="32"/>
        <v>-12.204017</v>
      </c>
      <c r="I388" s="32">
        <f t="shared" si="32"/>
        <v>-20.17728</v>
      </c>
      <c r="J388" s="31">
        <v>-12.204017</v>
      </c>
      <c r="K388" s="31">
        <v>24.759592000000001</v>
      </c>
      <c r="L388" s="31">
        <v>4.5450689999999998</v>
      </c>
      <c r="M388" s="31">
        <v>-9.1597059999999999</v>
      </c>
      <c r="N388" s="31">
        <v>10.332936</v>
      </c>
      <c r="O388" s="31">
        <v>-20.17728</v>
      </c>
      <c r="P388" s="31">
        <v>3.2295150000000001</v>
      </c>
      <c r="Q388" s="31">
        <v>-1.326109</v>
      </c>
      <c r="S388" s="33">
        <f t="shared" si="29"/>
        <v>3.2295150000000001</v>
      </c>
      <c r="T388">
        <v>3.2295150000000001</v>
      </c>
      <c r="U388">
        <f t="shared" si="30"/>
        <v>4</v>
      </c>
      <c r="V388">
        <f t="shared" ref="V388:V451" si="33">1/U388</f>
        <v>0.25</v>
      </c>
      <c r="X388" s="16">
        <v>2</v>
      </c>
    </row>
    <row r="389" spans="1:24" x14ac:dyDescent="0.25">
      <c r="A389" s="9">
        <v>7</v>
      </c>
      <c r="B389" s="32">
        <f t="shared" si="32"/>
        <v>13.852789</v>
      </c>
      <c r="C389" s="32">
        <f t="shared" si="32"/>
        <v>12.832325000000001</v>
      </c>
      <c r="D389" s="32">
        <f t="shared" si="32"/>
        <v>10.981134000000001</v>
      </c>
      <c r="E389" s="32">
        <f t="shared" si="32"/>
        <v>4.6603830000000004</v>
      </c>
      <c r="F389" s="32">
        <f t="shared" si="32"/>
        <v>-3.7855940000000001</v>
      </c>
      <c r="G389" s="32">
        <f t="shared" si="32"/>
        <v>-7.2856459999999998</v>
      </c>
      <c r="H389" s="32">
        <f t="shared" si="32"/>
        <v>-11.208416</v>
      </c>
      <c r="I389" s="32">
        <f t="shared" si="32"/>
        <v>-20.046972</v>
      </c>
      <c r="J389" s="31">
        <v>13.852789</v>
      </c>
      <c r="K389" s="31">
        <v>4.6603830000000004</v>
      </c>
      <c r="L389" s="31">
        <v>-7.2856459999999998</v>
      </c>
      <c r="M389" s="31">
        <v>-20.046972</v>
      </c>
      <c r="N389" s="31">
        <v>-3.7855940000000001</v>
      </c>
      <c r="O389" s="31">
        <v>-11.208416</v>
      </c>
      <c r="P389" s="31">
        <v>10.981134000000001</v>
      </c>
      <c r="Q389" s="31">
        <v>12.832325000000001</v>
      </c>
      <c r="S389" s="33">
        <f t="shared" ref="S389:S452" si="34">IF(A389=1,J389,IF(A389=2,K389,IF(A389=3,L389,IF(A389=4,M389,IF(A389=5,N389,IF(A389=6,O389,IF(A389=7,P389,IF(A389=8,Q389,0))))))))</f>
        <v>10.981134000000001</v>
      </c>
      <c r="T389">
        <v>10.981134000000001</v>
      </c>
      <c r="U389">
        <f t="shared" ref="U389:U452" si="35">IF(T389=B389,1,IF(T389=C389,2,IF(T389=D389,3,IF(E389=T389,4,IF(F389=T389,5,IF(G389=T389,6,IF(H389=T389,7,IF(I389=T389,8,0))))))))</f>
        <v>3</v>
      </c>
      <c r="V389">
        <f t="shared" si="33"/>
        <v>0.33333333333333331</v>
      </c>
      <c r="X389" s="16">
        <v>1</v>
      </c>
    </row>
    <row r="390" spans="1:24" x14ac:dyDescent="0.25">
      <c r="A390" s="9">
        <v>7</v>
      </c>
      <c r="B390" s="32">
        <f t="shared" si="32"/>
        <v>108.336229</v>
      </c>
      <c r="C390" s="32">
        <f t="shared" si="32"/>
        <v>72.970332999999997</v>
      </c>
      <c r="D390" s="32">
        <f t="shared" si="32"/>
        <v>11.387682</v>
      </c>
      <c r="E390" s="32">
        <f t="shared" si="32"/>
        <v>-22.325122</v>
      </c>
      <c r="F390" s="32">
        <f t="shared" si="32"/>
        <v>-33.519334999999998</v>
      </c>
      <c r="G390" s="32">
        <f t="shared" si="32"/>
        <v>-34.996865999999997</v>
      </c>
      <c r="H390" s="32">
        <f t="shared" si="32"/>
        <v>-44.353281000000003</v>
      </c>
      <c r="I390" s="32">
        <f t="shared" si="32"/>
        <v>-57.499642999999999</v>
      </c>
      <c r="J390" s="31">
        <v>-44.353281000000003</v>
      </c>
      <c r="K390" s="31">
        <v>-33.519334999999998</v>
      </c>
      <c r="L390" s="31">
        <v>-34.996865999999997</v>
      </c>
      <c r="M390" s="31">
        <v>11.387682</v>
      </c>
      <c r="N390" s="31">
        <v>108.336229</v>
      </c>
      <c r="O390" s="31">
        <v>-57.499642999999999</v>
      </c>
      <c r="P390" s="31">
        <v>72.970332999999997</v>
      </c>
      <c r="Q390" s="31">
        <v>-22.325122</v>
      </c>
      <c r="S390" s="33">
        <f t="shared" si="34"/>
        <v>72.970332999999997</v>
      </c>
      <c r="T390">
        <v>72.970332999999997</v>
      </c>
      <c r="U390">
        <f t="shared" si="35"/>
        <v>2</v>
      </c>
      <c r="V390">
        <f t="shared" si="33"/>
        <v>0.5</v>
      </c>
      <c r="X390" s="16">
        <v>5</v>
      </c>
    </row>
    <row r="391" spans="1:24" x14ac:dyDescent="0.25">
      <c r="A391" s="9">
        <v>5</v>
      </c>
      <c r="B391" s="32">
        <f t="shared" si="32"/>
        <v>120.58112300000001</v>
      </c>
      <c r="C391" s="32">
        <f t="shared" si="32"/>
        <v>116.615413</v>
      </c>
      <c r="D391" s="32">
        <f t="shared" si="32"/>
        <v>33.933470999999997</v>
      </c>
      <c r="E391" s="32">
        <f t="shared" si="32"/>
        <v>14.68608</v>
      </c>
      <c r="F391" s="32">
        <f t="shared" si="32"/>
        <v>5.6525350000000003</v>
      </c>
      <c r="G391" s="32">
        <f t="shared" si="32"/>
        <v>-76.294635</v>
      </c>
      <c r="H391" s="32">
        <f t="shared" si="32"/>
        <v>-106.723736</v>
      </c>
      <c r="I391" s="32">
        <f t="shared" si="32"/>
        <v>-108.45027399999999</v>
      </c>
      <c r="J391" s="31">
        <v>5.6525350000000003</v>
      </c>
      <c r="K391" s="31">
        <v>120.58112300000001</v>
      </c>
      <c r="L391" s="31">
        <v>-106.723736</v>
      </c>
      <c r="M391" s="31">
        <v>-76.294635</v>
      </c>
      <c r="N391" s="31">
        <v>33.933470999999997</v>
      </c>
      <c r="O391" s="31">
        <v>116.615413</v>
      </c>
      <c r="P391" s="31">
        <v>14.68608</v>
      </c>
      <c r="Q391" s="31">
        <v>-108.45027399999999</v>
      </c>
      <c r="S391" s="33">
        <f t="shared" si="34"/>
        <v>33.933470999999997</v>
      </c>
      <c r="T391">
        <v>33.933470999999997</v>
      </c>
      <c r="U391">
        <f t="shared" si="35"/>
        <v>3</v>
      </c>
      <c r="V391">
        <f t="shared" si="33"/>
        <v>0.33333333333333331</v>
      </c>
      <c r="X391" s="16">
        <v>2</v>
      </c>
    </row>
    <row r="392" spans="1:24" x14ac:dyDescent="0.25">
      <c r="A392" s="9">
        <v>7</v>
      </c>
      <c r="B392" s="32">
        <f t="shared" si="32"/>
        <v>50.284652999999999</v>
      </c>
      <c r="C392" s="32">
        <f t="shared" si="32"/>
        <v>43.336333000000003</v>
      </c>
      <c r="D392" s="32">
        <f t="shared" si="32"/>
        <v>9.6512720000000005</v>
      </c>
      <c r="E392" s="32">
        <f t="shared" si="32"/>
        <v>1.5417670000000001</v>
      </c>
      <c r="F392" s="32">
        <f t="shared" si="32"/>
        <v>-4.0421440000000004</v>
      </c>
      <c r="G392" s="32">
        <f t="shared" si="32"/>
        <v>-20.990435000000002</v>
      </c>
      <c r="H392" s="32">
        <f t="shared" si="32"/>
        <v>-27.165801999999999</v>
      </c>
      <c r="I392" s="32">
        <f t="shared" si="32"/>
        <v>-52.615658000000003</v>
      </c>
      <c r="J392" s="31">
        <v>-52.615658000000003</v>
      </c>
      <c r="K392" s="31">
        <v>9.6512720000000005</v>
      </c>
      <c r="L392" s="31">
        <v>-20.990435000000002</v>
      </c>
      <c r="M392" s="31">
        <v>-27.165801999999999</v>
      </c>
      <c r="N392" s="31">
        <v>1.5417670000000001</v>
      </c>
      <c r="O392" s="31">
        <v>-4.0421440000000004</v>
      </c>
      <c r="P392" s="31">
        <v>43.336333000000003</v>
      </c>
      <c r="Q392" s="31">
        <v>50.284652999999999</v>
      </c>
      <c r="S392" s="33">
        <f t="shared" si="34"/>
        <v>43.336333000000003</v>
      </c>
      <c r="T392">
        <v>43.336333000000003</v>
      </c>
      <c r="U392">
        <f t="shared" si="35"/>
        <v>2</v>
      </c>
      <c r="V392">
        <f t="shared" si="33"/>
        <v>0.5</v>
      </c>
      <c r="X392" s="16">
        <v>8</v>
      </c>
    </row>
    <row r="393" spans="1:24" x14ac:dyDescent="0.25">
      <c r="A393" s="9">
        <v>5</v>
      </c>
      <c r="B393" s="32">
        <f t="shared" ref="B393:I424" si="36">LARGE($J393:$Q393,COLUMN()-1)</f>
        <v>63.303975000000001</v>
      </c>
      <c r="C393" s="32">
        <f t="shared" si="36"/>
        <v>23.693386</v>
      </c>
      <c r="D393" s="32">
        <f t="shared" si="36"/>
        <v>-1.394031</v>
      </c>
      <c r="E393" s="32">
        <f t="shared" si="36"/>
        <v>-8.4438779999999998</v>
      </c>
      <c r="F393" s="32">
        <f t="shared" si="36"/>
        <v>-10.350538999999999</v>
      </c>
      <c r="G393" s="32">
        <f t="shared" si="36"/>
        <v>-13.497916999999999</v>
      </c>
      <c r="H393" s="32">
        <f t="shared" si="36"/>
        <v>-26.093731999999999</v>
      </c>
      <c r="I393" s="32">
        <f t="shared" si="36"/>
        <v>-27.217262000000002</v>
      </c>
      <c r="J393" s="31">
        <v>-26.093731999999999</v>
      </c>
      <c r="K393" s="31">
        <v>23.693386</v>
      </c>
      <c r="L393" s="31">
        <v>-27.217262000000002</v>
      </c>
      <c r="M393" s="31">
        <v>-13.497916999999999</v>
      </c>
      <c r="N393" s="31">
        <v>63.303975000000001</v>
      </c>
      <c r="O393" s="31">
        <v>-10.350538999999999</v>
      </c>
      <c r="P393" s="31">
        <v>-1.394031</v>
      </c>
      <c r="Q393" s="31">
        <v>-8.4438779999999998</v>
      </c>
      <c r="S393" s="33">
        <f t="shared" si="34"/>
        <v>63.303975000000001</v>
      </c>
      <c r="T393">
        <v>63.303975000000001</v>
      </c>
      <c r="U393">
        <f t="shared" si="35"/>
        <v>1</v>
      </c>
      <c r="V393">
        <f t="shared" si="33"/>
        <v>1</v>
      </c>
      <c r="X393" s="16">
        <v>5</v>
      </c>
    </row>
    <row r="394" spans="1:24" x14ac:dyDescent="0.25">
      <c r="A394" s="9">
        <v>5</v>
      </c>
      <c r="B394" s="32">
        <f t="shared" si="36"/>
        <v>467.28494599999999</v>
      </c>
      <c r="C394" s="32">
        <f t="shared" si="36"/>
        <v>39.240166000000002</v>
      </c>
      <c r="D394" s="32">
        <f t="shared" si="36"/>
        <v>-7.7610849999999996</v>
      </c>
      <c r="E394" s="32">
        <f t="shared" si="36"/>
        <v>-58.776992999999997</v>
      </c>
      <c r="F394" s="32">
        <f t="shared" si="36"/>
        <v>-87.444937999999993</v>
      </c>
      <c r="G394" s="32">
        <f t="shared" si="36"/>
        <v>-92.720617000000004</v>
      </c>
      <c r="H394" s="32">
        <f t="shared" si="36"/>
        <v>-115.16145</v>
      </c>
      <c r="I394" s="32">
        <f t="shared" si="36"/>
        <v>-144.66001900000001</v>
      </c>
      <c r="J394" s="31">
        <v>-115.16145</v>
      </c>
      <c r="K394" s="31">
        <v>39.240166000000002</v>
      </c>
      <c r="L394" s="31">
        <v>-92.720617000000004</v>
      </c>
      <c r="M394" s="31">
        <v>-58.776992999999997</v>
      </c>
      <c r="N394" s="31">
        <v>-7.7610849999999996</v>
      </c>
      <c r="O394" s="31">
        <v>-87.444937999999993</v>
      </c>
      <c r="P394" s="31">
        <v>467.28494599999999</v>
      </c>
      <c r="Q394" s="31">
        <v>-144.66001900000001</v>
      </c>
      <c r="S394" s="33">
        <f t="shared" si="34"/>
        <v>-7.7610849999999996</v>
      </c>
      <c r="T394">
        <v>-7.7610849999999996</v>
      </c>
      <c r="U394">
        <f t="shared" si="35"/>
        <v>3</v>
      </c>
      <c r="V394">
        <f t="shared" si="33"/>
        <v>0.33333333333333331</v>
      </c>
      <c r="X394" s="16">
        <v>7</v>
      </c>
    </row>
    <row r="395" spans="1:24" x14ac:dyDescent="0.25">
      <c r="A395" s="9">
        <v>5</v>
      </c>
      <c r="B395" s="32">
        <f t="shared" si="36"/>
        <v>73.723026000000004</v>
      </c>
      <c r="C395" s="32">
        <f t="shared" si="36"/>
        <v>55.102727999999999</v>
      </c>
      <c r="D395" s="32">
        <f t="shared" si="36"/>
        <v>3.4872290000000001</v>
      </c>
      <c r="E395" s="32">
        <f t="shared" si="36"/>
        <v>-4.1851589999999996</v>
      </c>
      <c r="F395" s="32">
        <f t="shared" si="36"/>
        <v>-19.094377999999999</v>
      </c>
      <c r="G395" s="32">
        <f t="shared" si="36"/>
        <v>-20.053531</v>
      </c>
      <c r="H395" s="32">
        <f t="shared" si="36"/>
        <v>-24.596990999999999</v>
      </c>
      <c r="I395" s="32">
        <f t="shared" si="36"/>
        <v>-64.382923000000005</v>
      </c>
      <c r="J395" s="31">
        <v>-20.053531</v>
      </c>
      <c r="K395" s="31">
        <v>73.723026000000004</v>
      </c>
      <c r="L395" s="31">
        <v>-24.596990999999999</v>
      </c>
      <c r="M395" s="31">
        <v>-4.1851589999999996</v>
      </c>
      <c r="N395" s="31">
        <v>55.102727999999999</v>
      </c>
      <c r="O395" s="31">
        <v>3.4872290000000001</v>
      </c>
      <c r="P395" s="31">
        <v>-64.382923000000005</v>
      </c>
      <c r="Q395" s="31">
        <v>-19.094377999999999</v>
      </c>
      <c r="S395" s="33">
        <f t="shared" si="34"/>
        <v>55.102727999999999</v>
      </c>
      <c r="T395">
        <v>55.102727999999999</v>
      </c>
      <c r="U395">
        <f t="shared" si="35"/>
        <v>2</v>
      </c>
      <c r="V395">
        <f t="shared" si="33"/>
        <v>0.5</v>
      </c>
      <c r="X395" s="16">
        <v>2</v>
      </c>
    </row>
    <row r="396" spans="1:24" x14ac:dyDescent="0.25">
      <c r="A396" s="9">
        <v>7</v>
      </c>
      <c r="B396" s="32">
        <f t="shared" si="36"/>
        <v>108.154781</v>
      </c>
      <c r="C396" s="32">
        <f t="shared" si="36"/>
        <v>31.309125000000002</v>
      </c>
      <c r="D396" s="32">
        <f t="shared" si="36"/>
        <v>18.473303999999999</v>
      </c>
      <c r="E396" s="32">
        <f t="shared" si="36"/>
        <v>-9.0144409999999997</v>
      </c>
      <c r="F396" s="32">
        <f t="shared" si="36"/>
        <v>-22.689247999999999</v>
      </c>
      <c r="G396" s="32">
        <f t="shared" si="36"/>
        <v>-37.992426999999999</v>
      </c>
      <c r="H396" s="32">
        <f t="shared" si="36"/>
        <v>-38.447197000000003</v>
      </c>
      <c r="I396" s="32">
        <f t="shared" si="36"/>
        <v>-49.793895999999997</v>
      </c>
      <c r="J396" s="31">
        <v>-38.447197000000003</v>
      </c>
      <c r="K396" s="31">
        <v>-22.689247999999999</v>
      </c>
      <c r="L396" s="31">
        <v>-49.793895999999997</v>
      </c>
      <c r="M396" s="31">
        <v>-37.992426999999999</v>
      </c>
      <c r="N396" s="31">
        <v>108.154781</v>
      </c>
      <c r="O396" s="31">
        <v>18.473303999999999</v>
      </c>
      <c r="P396" s="31">
        <v>31.309125000000002</v>
      </c>
      <c r="Q396" s="31">
        <v>-9.0144409999999997</v>
      </c>
      <c r="S396" s="33">
        <f t="shared" si="34"/>
        <v>31.309125000000002</v>
      </c>
      <c r="T396">
        <v>31.309125000000002</v>
      </c>
      <c r="U396">
        <f t="shared" si="35"/>
        <v>2</v>
      </c>
      <c r="V396">
        <f t="shared" si="33"/>
        <v>0.5</v>
      </c>
      <c r="X396" s="16">
        <v>5</v>
      </c>
    </row>
    <row r="397" spans="1:24" x14ac:dyDescent="0.25">
      <c r="A397" s="9">
        <v>7</v>
      </c>
      <c r="B397" s="32">
        <f t="shared" si="36"/>
        <v>11.797541000000001</v>
      </c>
      <c r="C397" s="32">
        <f t="shared" si="36"/>
        <v>8.5707280000000008</v>
      </c>
      <c r="D397" s="32">
        <f t="shared" si="36"/>
        <v>7.9611689999999999</v>
      </c>
      <c r="E397" s="32">
        <f t="shared" si="36"/>
        <v>2.6146780000000001</v>
      </c>
      <c r="F397" s="32">
        <f t="shared" si="36"/>
        <v>-0.30036499999999999</v>
      </c>
      <c r="G397" s="32">
        <f t="shared" si="36"/>
        <v>-3.3277589999999999</v>
      </c>
      <c r="H397" s="32">
        <f t="shared" si="36"/>
        <v>-10.015654</v>
      </c>
      <c r="I397" s="32">
        <f t="shared" si="36"/>
        <v>-17.300336999999999</v>
      </c>
      <c r="J397" s="31">
        <v>-17.300336999999999</v>
      </c>
      <c r="K397" s="31">
        <v>8.5707280000000008</v>
      </c>
      <c r="L397" s="31">
        <v>2.6146780000000001</v>
      </c>
      <c r="M397" s="31">
        <v>-10.015654</v>
      </c>
      <c r="N397" s="31">
        <v>-0.30036499999999999</v>
      </c>
      <c r="O397" s="31">
        <v>7.9611689999999999</v>
      </c>
      <c r="P397" s="31">
        <v>11.797541000000001</v>
      </c>
      <c r="Q397" s="31">
        <v>-3.3277589999999999</v>
      </c>
      <c r="S397" s="33">
        <f t="shared" si="34"/>
        <v>11.797541000000001</v>
      </c>
      <c r="T397">
        <v>11.797541000000001</v>
      </c>
      <c r="U397">
        <f t="shared" si="35"/>
        <v>1</v>
      </c>
      <c r="V397">
        <f t="shared" si="33"/>
        <v>1</v>
      </c>
      <c r="X397" s="16">
        <v>7</v>
      </c>
    </row>
    <row r="398" spans="1:24" x14ac:dyDescent="0.25">
      <c r="A398" s="9">
        <v>7</v>
      </c>
      <c r="B398" s="32">
        <f t="shared" si="36"/>
        <v>183.50076000000001</v>
      </c>
      <c r="C398" s="32">
        <f t="shared" si="36"/>
        <v>17.603781000000001</v>
      </c>
      <c r="D398" s="32">
        <f t="shared" si="36"/>
        <v>1.815412</v>
      </c>
      <c r="E398" s="32">
        <f t="shared" si="36"/>
        <v>-11.332191</v>
      </c>
      <c r="F398" s="32">
        <f t="shared" si="36"/>
        <v>-28.423832999999998</v>
      </c>
      <c r="G398" s="32">
        <f t="shared" si="36"/>
        <v>-31.004736999999999</v>
      </c>
      <c r="H398" s="32">
        <f t="shared" si="36"/>
        <v>-63.527610000000003</v>
      </c>
      <c r="I398" s="32">
        <f t="shared" si="36"/>
        <v>-68.631580999999997</v>
      </c>
      <c r="J398" s="31">
        <v>-63.527610000000003</v>
      </c>
      <c r="K398" s="31">
        <v>-11.332191</v>
      </c>
      <c r="L398" s="31">
        <v>-31.004736999999999</v>
      </c>
      <c r="M398" s="31">
        <v>17.603781000000001</v>
      </c>
      <c r="N398" s="31">
        <v>-28.423832999999998</v>
      </c>
      <c r="O398" s="31">
        <v>1.815412</v>
      </c>
      <c r="P398" s="31">
        <v>183.50076000000001</v>
      </c>
      <c r="Q398" s="31">
        <v>-68.631580999999997</v>
      </c>
      <c r="S398" s="33">
        <f t="shared" si="34"/>
        <v>183.50076000000001</v>
      </c>
      <c r="T398">
        <v>183.50076000000001</v>
      </c>
      <c r="U398">
        <f t="shared" si="35"/>
        <v>1</v>
      </c>
      <c r="V398">
        <f t="shared" si="33"/>
        <v>1</v>
      </c>
      <c r="X398" s="16">
        <v>7</v>
      </c>
    </row>
    <row r="399" spans="1:24" x14ac:dyDescent="0.25">
      <c r="A399" s="9">
        <v>7</v>
      </c>
      <c r="B399" s="32">
        <f t="shared" si="36"/>
        <v>390.23491799999999</v>
      </c>
      <c r="C399" s="32">
        <f t="shared" si="36"/>
        <v>121.44944</v>
      </c>
      <c r="D399" s="32">
        <f t="shared" si="36"/>
        <v>-30.215883000000002</v>
      </c>
      <c r="E399" s="32">
        <f t="shared" si="36"/>
        <v>-34.910238</v>
      </c>
      <c r="F399" s="32">
        <f t="shared" si="36"/>
        <v>-68.632047999999998</v>
      </c>
      <c r="G399" s="32">
        <f t="shared" si="36"/>
        <v>-79.243819000000002</v>
      </c>
      <c r="H399" s="32">
        <f t="shared" si="36"/>
        <v>-141.66683900000001</v>
      </c>
      <c r="I399" s="32">
        <f t="shared" si="36"/>
        <v>-157.015536</v>
      </c>
      <c r="J399" s="31">
        <v>-34.910238</v>
      </c>
      <c r="K399" s="31">
        <v>-68.632047999999998</v>
      </c>
      <c r="L399" s="31">
        <v>-157.015536</v>
      </c>
      <c r="M399" s="31">
        <v>-79.243819000000002</v>
      </c>
      <c r="N399" s="31">
        <v>390.23491799999999</v>
      </c>
      <c r="O399" s="31">
        <v>121.44944</v>
      </c>
      <c r="P399" s="31">
        <v>-30.215883000000002</v>
      </c>
      <c r="Q399" s="31">
        <v>-141.66683900000001</v>
      </c>
      <c r="S399" s="33">
        <f t="shared" si="34"/>
        <v>-30.215883000000002</v>
      </c>
      <c r="T399">
        <v>-30.215883000000002</v>
      </c>
      <c r="U399">
        <f t="shared" si="35"/>
        <v>3</v>
      </c>
      <c r="V399">
        <f t="shared" si="33"/>
        <v>0.33333333333333331</v>
      </c>
      <c r="X399" s="16">
        <v>5</v>
      </c>
    </row>
    <row r="400" spans="1:24" x14ac:dyDescent="0.25">
      <c r="A400" s="9">
        <v>5</v>
      </c>
      <c r="B400" s="32">
        <f t="shared" si="36"/>
        <v>30.10079</v>
      </c>
      <c r="C400" s="32">
        <f t="shared" si="36"/>
        <v>13.38903</v>
      </c>
      <c r="D400" s="32">
        <f t="shared" si="36"/>
        <v>-0.82889500000000005</v>
      </c>
      <c r="E400" s="32">
        <f t="shared" si="36"/>
        <v>-1.27919</v>
      </c>
      <c r="F400" s="32">
        <f t="shared" si="36"/>
        <v>-6.2502560000000003</v>
      </c>
      <c r="G400" s="32">
        <f t="shared" si="36"/>
        <v>-10.07893</v>
      </c>
      <c r="H400" s="32">
        <f t="shared" si="36"/>
        <v>-10.579262999999999</v>
      </c>
      <c r="I400" s="32">
        <f t="shared" si="36"/>
        <v>-14.473286</v>
      </c>
      <c r="J400" s="31">
        <v>13.38903</v>
      </c>
      <c r="K400" s="31">
        <v>-10.07893</v>
      </c>
      <c r="L400" s="31">
        <v>-14.473286</v>
      </c>
      <c r="M400" s="31">
        <v>-6.2502560000000003</v>
      </c>
      <c r="N400" s="31">
        <v>-10.579262999999999</v>
      </c>
      <c r="O400" s="31">
        <v>-0.82889500000000005</v>
      </c>
      <c r="P400" s="31">
        <v>30.10079</v>
      </c>
      <c r="Q400" s="31">
        <v>-1.27919</v>
      </c>
      <c r="S400" s="33">
        <f t="shared" si="34"/>
        <v>-10.579262999999999</v>
      </c>
      <c r="T400">
        <v>-10.579262999999999</v>
      </c>
      <c r="U400">
        <f t="shared" si="35"/>
        <v>7</v>
      </c>
      <c r="V400">
        <f t="shared" si="33"/>
        <v>0.14285714285714285</v>
      </c>
      <c r="X400" s="16">
        <v>7</v>
      </c>
    </row>
    <row r="401" spans="1:24" x14ac:dyDescent="0.25">
      <c r="A401" s="9">
        <v>1</v>
      </c>
      <c r="B401" s="32">
        <f t="shared" si="36"/>
        <v>39.801704999999998</v>
      </c>
      <c r="C401" s="32">
        <f t="shared" si="36"/>
        <v>35.093623999999998</v>
      </c>
      <c r="D401" s="32">
        <f t="shared" si="36"/>
        <v>13.745271000000001</v>
      </c>
      <c r="E401" s="32">
        <f t="shared" si="36"/>
        <v>-8.0533950000000001</v>
      </c>
      <c r="F401" s="32">
        <f t="shared" si="36"/>
        <v>-10.583651</v>
      </c>
      <c r="G401" s="32">
        <f t="shared" si="36"/>
        <v>-14.864126000000001</v>
      </c>
      <c r="H401" s="32">
        <f t="shared" si="36"/>
        <v>-27.159960000000002</v>
      </c>
      <c r="I401" s="32">
        <f t="shared" si="36"/>
        <v>-27.979471</v>
      </c>
      <c r="J401" s="31">
        <v>-14.864126000000001</v>
      </c>
      <c r="K401" s="31">
        <v>35.093623999999998</v>
      </c>
      <c r="L401" s="31">
        <v>-10.583651</v>
      </c>
      <c r="M401" s="31">
        <v>-8.0533950000000001</v>
      </c>
      <c r="N401" s="31">
        <v>-27.159960000000002</v>
      </c>
      <c r="O401" s="31">
        <v>39.801704999999998</v>
      </c>
      <c r="P401" s="31">
        <v>-27.979471</v>
      </c>
      <c r="Q401" s="31">
        <v>13.745271000000001</v>
      </c>
      <c r="S401" s="33">
        <f t="shared" si="34"/>
        <v>-14.864126000000001</v>
      </c>
      <c r="T401">
        <v>-14.864126000000001</v>
      </c>
      <c r="U401">
        <f t="shared" si="35"/>
        <v>6</v>
      </c>
      <c r="V401">
        <f t="shared" si="33"/>
        <v>0.16666666666666666</v>
      </c>
      <c r="X401" s="16">
        <v>6</v>
      </c>
    </row>
    <row r="402" spans="1:24" x14ac:dyDescent="0.25">
      <c r="A402" s="9">
        <v>5</v>
      </c>
      <c r="B402" s="32">
        <f t="shared" si="36"/>
        <v>13.277158999999999</v>
      </c>
      <c r="C402" s="32">
        <f t="shared" si="36"/>
        <v>12.134606</v>
      </c>
      <c r="D402" s="32">
        <f t="shared" si="36"/>
        <v>10.836845</v>
      </c>
      <c r="E402" s="32">
        <f t="shared" si="36"/>
        <v>-4.2355960000000001</v>
      </c>
      <c r="F402" s="32">
        <f t="shared" si="36"/>
        <v>-6.2677719999999999</v>
      </c>
      <c r="G402" s="32">
        <f t="shared" si="36"/>
        <v>-6.6143580000000002</v>
      </c>
      <c r="H402" s="32">
        <f t="shared" si="36"/>
        <v>-8.3238040000000009</v>
      </c>
      <c r="I402" s="32">
        <f t="shared" si="36"/>
        <v>-10.807081999999999</v>
      </c>
      <c r="J402" s="31">
        <v>-6.2677719999999999</v>
      </c>
      <c r="K402" s="31">
        <v>10.836845</v>
      </c>
      <c r="L402" s="31">
        <v>-8.3238040000000009</v>
      </c>
      <c r="M402" s="31">
        <v>12.134606</v>
      </c>
      <c r="N402" s="31">
        <v>-6.6143580000000002</v>
      </c>
      <c r="O402" s="31">
        <v>-10.807081999999999</v>
      </c>
      <c r="P402" s="31">
        <v>-4.2355960000000001</v>
      </c>
      <c r="Q402" s="31">
        <v>13.277158999999999</v>
      </c>
      <c r="S402" s="33">
        <f t="shared" si="34"/>
        <v>-6.6143580000000002</v>
      </c>
      <c r="T402">
        <v>-6.6143580000000002</v>
      </c>
      <c r="U402">
        <f t="shared" si="35"/>
        <v>6</v>
      </c>
      <c r="V402">
        <f t="shared" si="33"/>
        <v>0.16666666666666666</v>
      </c>
      <c r="X402" s="16">
        <v>8</v>
      </c>
    </row>
    <row r="403" spans="1:24" x14ac:dyDescent="0.25">
      <c r="A403" s="9">
        <v>5</v>
      </c>
      <c r="B403" s="32">
        <f t="shared" si="36"/>
        <v>82.900509999999997</v>
      </c>
      <c r="C403" s="32">
        <f t="shared" si="36"/>
        <v>57.932101000000003</v>
      </c>
      <c r="D403" s="32">
        <f t="shared" si="36"/>
        <v>22.965489999999999</v>
      </c>
      <c r="E403" s="32">
        <f t="shared" si="36"/>
        <v>17.275524000000001</v>
      </c>
      <c r="F403" s="32">
        <f t="shared" si="36"/>
        <v>-21.087136000000001</v>
      </c>
      <c r="G403" s="32">
        <f t="shared" si="36"/>
        <v>-34.309854999999999</v>
      </c>
      <c r="H403" s="32">
        <f t="shared" si="36"/>
        <v>-58.490822000000001</v>
      </c>
      <c r="I403" s="32">
        <f t="shared" si="36"/>
        <v>-67.185811999999999</v>
      </c>
      <c r="J403" s="31">
        <v>17.275524000000001</v>
      </c>
      <c r="K403" s="31">
        <v>57.932101000000003</v>
      </c>
      <c r="L403" s="31">
        <v>-67.185811999999999</v>
      </c>
      <c r="M403" s="31">
        <v>-21.087136000000001</v>
      </c>
      <c r="N403" s="31">
        <v>82.900509999999997</v>
      </c>
      <c r="O403" s="31">
        <v>-34.309854999999999</v>
      </c>
      <c r="P403" s="31">
        <v>-58.490822000000001</v>
      </c>
      <c r="Q403" s="31">
        <v>22.965489999999999</v>
      </c>
      <c r="S403" s="33">
        <f t="shared" si="34"/>
        <v>82.900509999999997</v>
      </c>
      <c r="T403">
        <v>82.900509999999997</v>
      </c>
      <c r="U403">
        <f t="shared" si="35"/>
        <v>1</v>
      </c>
      <c r="V403">
        <f t="shared" si="33"/>
        <v>1</v>
      </c>
      <c r="X403" s="16">
        <v>5</v>
      </c>
    </row>
    <row r="404" spans="1:24" x14ac:dyDescent="0.25">
      <c r="A404" s="9">
        <v>5</v>
      </c>
      <c r="B404" s="32">
        <f t="shared" si="36"/>
        <v>44.163589999999999</v>
      </c>
      <c r="C404" s="32">
        <f t="shared" si="36"/>
        <v>9.9688160000000003</v>
      </c>
      <c r="D404" s="32">
        <f t="shared" si="36"/>
        <v>-2.716882</v>
      </c>
      <c r="E404" s="32">
        <f t="shared" si="36"/>
        <v>-3.4847440000000001</v>
      </c>
      <c r="F404" s="32">
        <f t="shared" si="36"/>
        <v>-4.8997130000000002</v>
      </c>
      <c r="G404" s="32">
        <f t="shared" si="36"/>
        <v>-7.6545110000000003</v>
      </c>
      <c r="H404" s="32">
        <f t="shared" si="36"/>
        <v>-11.305</v>
      </c>
      <c r="I404" s="32">
        <f t="shared" si="36"/>
        <v>-24.071556000000001</v>
      </c>
      <c r="J404" s="31">
        <v>-4.8997130000000002</v>
      </c>
      <c r="K404" s="31">
        <v>-3.4847440000000001</v>
      </c>
      <c r="L404" s="31">
        <v>-11.305</v>
      </c>
      <c r="M404" s="31">
        <v>-7.6545110000000003</v>
      </c>
      <c r="N404" s="31">
        <v>44.163589999999999</v>
      </c>
      <c r="O404" s="31">
        <v>-24.071556000000001</v>
      </c>
      <c r="P404" s="31">
        <v>9.9688160000000003</v>
      </c>
      <c r="Q404" s="31">
        <v>-2.716882</v>
      </c>
      <c r="S404" s="33">
        <f t="shared" si="34"/>
        <v>44.163589999999999</v>
      </c>
      <c r="T404">
        <v>44.163589999999999</v>
      </c>
      <c r="U404">
        <f t="shared" si="35"/>
        <v>1</v>
      </c>
      <c r="V404">
        <f t="shared" si="33"/>
        <v>1</v>
      </c>
      <c r="X404" s="16">
        <v>5</v>
      </c>
    </row>
    <row r="405" spans="1:24" x14ac:dyDescent="0.25">
      <c r="A405" s="9">
        <v>5</v>
      </c>
      <c r="B405" s="32">
        <f t="shared" si="36"/>
        <v>22.018477000000001</v>
      </c>
      <c r="C405" s="32">
        <f t="shared" si="36"/>
        <v>13.957407999999999</v>
      </c>
      <c r="D405" s="32">
        <f t="shared" si="36"/>
        <v>6.9403069999999998</v>
      </c>
      <c r="E405" s="32">
        <f t="shared" si="36"/>
        <v>6.1203880000000002</v>
      </c>
      <c r="F405" s="32">
        <f t="shared" si="36"/>
        <v>-4.1225370000000003</v>
      </c>
      <c r="G405" s="32">
        <f t="shared" si="36"/>
        <v>-10.764718999999999</v>
      </c>
      <c r="H405" s="32">
        <f t="shared" si="36"/>
        <v>-13.257472</v>
      </c>
      <c r="I405" s="32">
        <f t="shared" si="36"/>
        <v>-20.891853000000001</v>
      </c>
      <c r="J405" s="31">
        <v>13.957407999999999</v>
      </c>
      <c r="K405" s="31">
        <v>22.018477000000001</v>
      </c>
      <c r="L405" s="31">
        <v>6.1203880000000002</v>
      </c>
      <c r="M405" s="31">
        <v>-4.1225370000000003</v>
      </c>
      <c r="N405" s="31">
        <v>-13.257472</v>
      </c>
      <c r="O405" s="31">
        <v>-10.764718999999999</v>
      </c>
      <c r="P405" s="31">
        <v>6.9403069999999998</v>
      </c>
      <c r="Q405" s="31">
        <v>-20.891853000000001</v>
      </c>
      <c r="S405" s="33">
        <f t="shared" si="34"/>
        <v>-13.257472</v>
      </c>
      <c r="T405">
        <v>-13.257472</v>
      </c>
      <c r="U405">
        <f t="shared" si="35"/>
        <v>7</v>
      </c>
      <c r="V405">
        <f t="shared" si="33"/>
        <v>0.14285714285714285</v>
      </c>
      <c r="X405" s="16">
        <v>2</v>
      </c>
    </row>
    <row r="406" spans="1:24" x14ac:dyDescent="0.25">
      <c r="A406" s="9">
        <v>2</v>
      </c>
      <c r="B406" s="32">
        <f t="shared" si="36"/>
        <v>62.340558000000001</v>
      </c>
      <c r="C406" s="32">
        <f t="shared" si="36"/>
        <v>37.829846000000003</v>
      </c>
      <c r="D406" s="32">
        <f t="shared" si="36"/>
        <v>36.913493000000003</v>
      </c>
      <c r="E406" s="32">
        <f t="shared" si="36"/>
        <v>28.850186999999998</v>
      </c>
      <c r="F406" s="32">
        <f t="shared" si="36"/>
        <v>-2.2201650000000002</v>
      </c>
      <c r="G406" s="32">
        <f t="shared" si="36"/>
        <v>-50.009861999999998</v>
      </c>
      <c r="H406" s="32">
        <f t="shared" si="36"/>
        <v>-50.184975000000001</v>
      </c>
      <c r="I406" s="32">
        <f t="shared" si="36"/>
        <v>-63.519078999999998</v>
      </c>
      <c r="J406" s="31">
        <v>-50.009861999999998</v>
      </c>
      <c r="K406" s="31">
        <v>36.913493000000003</v>
      </c>
      <c r="L406" s="31">
        <v>-50.184975000000001</v>
      </c>
      <c r="M406" s="31">
        <v>28.850186999999998</v>
      </c>
      <c r="N406" s="31">
        <v>37.829846000000003</v>
      </c>
      <c r="O406" s="31">
        <v>-2.2201650000000002</v>
      </c>
      <c r="P406" s="31">
        <v>62.340558000000001</v>
      </c>
      <c r="Q406" s="31">
        <v>-63.519078999999998</v>
      </c>
      <c r="S406" s="33">
        <f t="shared" si="34"/>
        <v>36.913493000000003</v>
      </c>
      <c r="T406">
        <v>36.913493000000003</v>
      </c>
      <c r="U406">
        <f t="shared" si="35"/>
        <v>3</v>
      </c>
      <c r="V406">
        <f t="shared" si="33"/>
        <v>0.33333333333333331</v>
      </c>
      <c r="X406" s="16">
        <v>7</v>
      </c>
    </row>
    <row r="407" spans="1:24" x14ac:dyDescent="0.25">
      <c r="A407" s="9">
        <v>7</v>
      </c>
      <c r="B407" s="32">
        <f t="shared" si="36"/>
        <v>50.586672999999998</v>
      </c>
      <c r="C407" s="32">
        <f t="shared" si="36"/>
        <v>31.118690000000001</v>
      </c>
      <c r="D407" s="32">
        <f t="shared" si="36"/>
        <v>27.687828</v>
      </c>
      <c r="E407" s="32">
        <f t="shared" si="36"/>
        <v>9.7508890000000008</v>
      </c>
      <c r="F407" s="32">
        <f t="shared" si="36"/>
        <v>-6.8997200000000003</v>
      </c>
      <c r="G407" s="32">
        <f t="shared" si="36"/>
        <v>-23.207913999999999</v>
      </c>
      <c r="H407" s="32">
        <f t="shared" si="36"/>
        <v>-36.330174999999997</v>
      </c>
      <c r="I407" s="32">
        <f t="shared" si="36"/>
        <v>-52.706265000000002</v>
      </c>
      <c r="J407" s="31">
        <v>-6.8997200000000003</v>
      </c>
      <c r="K407" s="31">
        <v>27.687828</v>
      </c>
      <c r="L407" s="31">
        <v>-23.207913999999999</v>
      </c>
      <c r="M407" s="31">
        <v>-36.330174999999997</v>
      </c>
      <c r="N407" s="31">
        <v>50.586672999999998</v>
      </c>
      <c r="O407" s="31">
        <v>9.7508890000000008</v>
      </c>
      <c r="P407" s="31">
        <v>31.118690000000001</v>
      </c>
      <c r="Q407" s="31">
        <v>-52.706265000000002</v>
      </c>
      <c r="S407" s="33">
        <f t="shared" si="34"/>
        <v>31.118690000000001</v>
      </c>
      <c r="T407">
        <v>31.118690000000001</v>
      </c>
      <c r="U407">
        <f t="shared" si="35"/>
        <v>2</v>
      </c>
      <c r="V407">
        <f t="shared" si="33"/>
        <v>0.5</v>
      </c>
      <c r="X407" s="16">
        <v>5</v>
      </c>
    </row>
    <row r="408" spans="1:24" x14ac:dyDescent="0.25">
      <c r="A408" s="9">
        <v>2</v>
      </c>
      <c r="B408" s="32">
        <f t="shared" si="36"/>
        <v>239.47245599999999</v>
      </c>
      <c r="C408" s="32">
        <f t="shared" si="36"/>
        <v>117.849394</v>
      </c>
      <c r="D408" s="32">
        <f t="shared" si="36"/>
        <v>-21.746739000000002</v>
      </c>
      <c r="E408" s="32">
        <f t="shared" si="36"/>
        <v>-44.920563000000001</v>
      </c>
      <c r="F408" s="32">
        <f t="shared" si="36"/>
        <v>-50.816887000000001</v>
      </c>
      <c r="G408" s="32">
        <f t="shared" si="36"/>
        <v>-67.277837000000005</v>
      </c>
      <c r="H408" s="32">
        <f t="shared" si="36"/>
        <v>-81.725932999999998</v>
      </c>
      <c r="I408" s="32">
        <f t="shared" si="36"/>
        <v>-90.833894000000001</v>
      </c>
      <c r="J408" s="31">
        <v>-44.920563000000001</v>
      </c>
      <c r="K408" s="31">
        <v>117.849394</v>
      </c>
      <c r="L408" s="31">
        <v>-90.833894000000001</v>
      </c>
      <c r="M408" s="31">
        <v>-67.277837000000005</v>
      </c>
      <c r="N408" s="31">
        <v>239.47245599999999</v>
      </c>
      <c r="O408" s="31">
        <v>-21.746739000000002</v>
      </c>
      <c r="P408" s="31">
        <v>-81.725932999999998</v>
      </c>
      <c r="Q408" s="31">
        <v>-50.816887000000001</v>
      </c>
      <c r="S408" s="33">
        <f t="shared" si="34"/>
        <v>117.849394</v>
      </c>
      <c r="T408">
        <v>117.849394</v>
      </c>
      <c r="U408">
        <f t="shared" si="35"/>
        <v>2</v>
      </c>
      <c r="V408">
        <f t="shared" si="33"/>
        <v>0.5</v>
      </c>
      <c r="X408" s="16">
        <v>5</v>
      </c>
    </row>
    <row r="409" spans="1:24" x14ac:dyDescent="0.25">
      <c r="A409" s="9">
        <v>5</v>
      </c>
      <c r="B409" s="32">
        <f t="shared" si="36"/>
        <v>102.50004300000001</v>
      </c>
      <c r="C409" s="32">
        <f t="shared" si="36"/>
        <v>70.031702999999993</v>
      </c>
      <c r="D409" s="32">
        <f t="shared" si="36"/>
        <v>-5.4789789999999998</v>
      </c>
      <c r="E409" s="32">
        <f t="shared" si="36"/>
        <v>-16.201619999999998</v>
      </c>
      <c r="F409" s="32">
        <f t="shared" si="36"/>
        <v>-27.529520000000002</v>
      </c>
      <c r="G409" s="32">
        <f t="shared" si="36"/>
        <v>-29.863606000000001</v>
      </c>
      <c r="H409" s="32">
        <f t="shared" si="36"/>
        <v>-45.211928999999998</v>
      </c>
      <c r="I409" s="32">
        <f t="shared" si="36"/>
        <v>-48.246084000000003</v>
      </c>
      <c r="J409" s="31">
        <v>-27.529520000000002</v>
      </c>
      <c r="K409" s="31">
        <v>-29.863606000000001</v>
      </c>
      <c r="L409" s="31">
        <v>-45.211928999999998</v>
      </c>
      <c r="M409" s="31">
        <v>-5.4789789999999998</v>
      </c>
      <c r="N409" s="31">
        <v>70.031702999999993</v>
      </c>
      <c r="O409" s="31">
        <v>-16.201619999999998</v>
      </c>
      <c r="P409" s="31">
        <v>102.50004300000001</v>
      </c>
      <c r="Q409" s="31">
        <v>-48.246084000000003</v>
      </c>
      <c r="S409" s="33">
        <f t="shared" si="34"/>
        <v>70.031702999999993</v>
      </c>
      <c r="T409">
        <v>70.031702999999993</v>
      </c>
      <c r="U409">
        <f t="shared" si="35"/>
        <v>2</v>
      </c>
      <c r="V409">
        <f t="shared" si="33"/>
        <v>0.5</v>
      </c>
      <c r="X409" s="16">
        <v>7</v>
      </c>
    </row>
    <row r="410" spans="1:24" x14ac:dyDescent="0.25">
      <c r="A410" s="9">
        <v>5</v>
      </c>
      <c r="B410" s="32">
        <f t="shared" si="36"/>
        <v>48.248362</v>
      </c>
      <c r="C410" s="32">
        <f t="shared" si="36"/>
        <v>25.702027999999999</v>
      </c>
      <c r="D410" s="32">
        <f t="shared" si="36"/>
        <v>9.5403610000000008</v>
      </c>
      <c r="E410" s="32">
        <f t="shared" si="36"/>
        <v>2.858476</v>
      </c>
      <c r="F410" s="32">
        <f t="shared" si="36"/>
        <v>-2.5070640000000002</v>
      </c>
      <c r="G410" s="32">
        <f t="shared" si="36"/>
        <v>-6.7229010000000002</v>
      </c>
      <c r="H410" s="32">
        <f t="shared" si="36"/>
        <v>-15.665069000000001</v>
      </c>
      <c r="I410" s="32">
        <f t="shared" si="36"/>
        <v>-61.454202000000002</v>
      </c>
      <c r="J410" s="31">
        <v>-6.7229010000000002</v>
      </c>
      <c r="K410" s="31">
        <v>25.702027999999999</v>
      </c>
      <c r="L410" s="31">
        <v>-15.665069000000001</v>
      </c>
      <c r="M410" s="31">
        <v>9.5403610000000008</v>
      </c>
      <c r="N410" s="31">
        <v>48.248362</v>
      </c>
      <c r="O410" s="31">
        <v>-61.454202000000002</v>
      </c>
      <c r="P410" s="31">
        <v>-2.5070640000000002</v>
      </c>
      <c r="Q410" s="31">
        <v>2.858476</v>
      </c>
      <c r="S410" s="33">
        <f t="shared" si="34"/>
        <v>48.248362</v>
      </c>
      <c r="T410">
        <v>48.248362</v>
      </c>
      <c r="U410">
        <f t="shared" si="35"/>
        <v>1</v>
      </c>
      <c r="V410">
        <f t="shared" si="33"/>
        <v>1</v>
      </c>
      <c r="X410" s="16">
        <v>5</v>
      </c>
    </row>
    <row r="411" spans="1:24" x14ac:dyDescent="0.25">
      <c r="A411" s="9">
        <v>3</v>
      </c>
      <c r="B411" s="32">
        <f t="shared" si="36"/>
        <v>24.673641</v>
      </c>
      <c r="C411" s="32">
        <f t="shared" si="36"/>
        <v>12.932562000000001</v>
      </c>
      <c r="D411" s="32">
        <f t="shared" si="36"/>
        <v>12.416143</v>
      </c>
      <c r="E411" s="32">
        <f t="shared" si="36"/>
        <v>-2.8563510000000001</v>
      </c>
      <c r="F411" s="32">
        <f t="shared" si="36"/>
        <v>-8.8334430000000008</v>
      </c>
      <c r="G411" s="32">
        <f t="shared" si="36"/>
        <v>-11.137164</v>
      </c>
      <c r="H411" s="32">
        <f t="shared" si="36"/>
        <v>-12.320050999999999</v>
      </c>
      <c r="I411" s="32">
        <f t="shared" si="36"/>
        <v>-14.875337999999999</v>
      </c>
      <c r="J411" s="31">
        <v>-11.137164</v>
      </c>
      <c r="K411" s="31">
        <v>12.416143</v>
      </c>
      <c r="L411" s="31">
        <v>-8.8334430000000008</v>
      </c>
      <c r="M411" s="31">
        <v>12.932562000000001</v>
      </c>
      <c r="N411" s="31">
        <v>-2.8563510000000001</v>
      </c>
      <c r="O411" s="31">
        <v>-12.320050999999999</v>
      </c>
      <c r="P411" s="31">
        <v>-14.875337999999999</v>
      </c>
      <c r="Q411" s="31">
        <v>24.673641</v>
      </c>
      <c r="S411" s="33">
        <f t="shared" si="34"/>
        <v>-8.8334430000000008</v>
      </c>
      <c r="T411">
        <v>-8.8334430000000008</v>
      </c>
      <c r="U411">
        <f t="shared" si="35"/>
        <v>5</v>
      </c>
      <c r="V411">
        <f t="shared" si="33"/>
        <v>0.2</v>
      </c>
      <c r="X411" s="16">
        <v>8</v>
      </c>
    </row>
    <row r="412" spans="1:24" x14ac:dyDescent="0.25">
      <c r="A412" s="9">
        <v>4</v>
      </c>
      <c r="B412" s="32">
        <f t="shared" si="36"/>
        <v>45.177267000000001</v>
      </c>
      <c r="C412" s="32">
        <f t="shared" si="36"/>
        <v>23.815543000000002</v>
      </c>
      <c r="D412" s="32">
        <f t="shared" si="36"/>
        <v>22.672072</v>
      </c>
      <c r="E412" s="32">
        <f t="shared" si="36"/>
        <v>12.870941</v>
      </c>
      <c r="F412" s="32">
        <f t="shared" si="36"/>
        <v>-3.4855459999999998</v>
      </c>
      <c r="G412" s="32">
        <f t="shared" si="36"/>
        <v>-10.991426000000001</v>
      </c>
      <c r="H412" s="32">
        <f t="shared" si="36"/>
        <v>-32.019081</v>
      </c>
      <c r="I412" s="32">
        <f t="shared" si="36"/>
        <v>-58.039771000000002</v>
      </c>
      <c r="J412" s="31">
        <v>-3.4855459999999998</v>
      </c>
      <c r="K412" s="31">
        <v>-58.039771000000002</v>
      </c>
      <c r="L412" s="31">
        <v>12.870941</v>
      </c>
      <c r="M412" s="31">
        <v>-10.991426000000001</v>
      </c>
      <c r="N412" s="31">
        <v>45.177267000000001</v>
      </c>
      <c r="O412" s="31">
        <v>23.815543000000002</v>
      </c>
      <c r="P412" s="31">
        <v>-32.019081</v>
      </c>
      <c r="Q412" s="31">
        <v>22.672072</v>
      </c>
      <c r="S412" s="33">
        <f t="shared" si="34"/>
        <v>-10.991426000000001</v>
      </c>
      <c r="T412">
        <v>-10.991426000000001</v>
      </c>
      <c r="U412">
        <f t="shared" si="35"/>
        <v>6</v>
      </c>
      <c r="V412">
        <f t="shared" si="33"/>
        <v>0.16666666666666666</v>
      </c>
      <c r="X412" s="16">
        <v>5</v>
      </c>
    </row>
    <row r="413" spans="1:24" x14ac:dyDescent="0.25">
      <c r="A413" s="9">
        <v>2</v>
      </c>
      <c r="B413" s="32">
        <f t="shared" si="36"/>
        <v>16.159967000000002</v>
      </c>
      <c r="C413" s="32">
        <f t="shared" si="36"/>
        <v>3.247357</v>
      </c>
      <c r="D413" s="32">
        <f t="shared" si="36"/>
        <v>2.3471869999999999</v>
      </c>
      <c r="E413" s="32">
        <f t="shared" si="36"/>
        <v>0.23280400000000001</v>
      </c>
      <c r="F413" s="32">
        <f t="shared" si="36"/>
        <v>-0.44958399999999998</v>
      </c>
      <c r="G413" s="32">
        <f t="shared" si="36"/>
        <v>-3.6869670000000001</v>
      </c>
      <c r="H413" s="32">
        <f t="shared" si="36"/>
        <v>-5.4173229999999997</v>
      </c>
      <c r="I413" s="32">
        <f t="shared" si="36"/>
        <v>-12.433441</v>
      </c>
      <c r="J413" s="31">
        <v>0.23280400000000001</v>
      </c>
      <c r="K413" s="31">
        <v>-12.433441</v>
      </c>
      <c r="L413" s="31">
        <v>3.247357</v>
      </c>
      <c r="M413" s="31">
        <v>-5.4173229999999997</v>
      </c>
      <c r="N413" s="31">
        <v>16.159967000000002</v>
      </c>
      <c r="O413" s="31">
        <v>-0.44958399999999998</v>
      </c>
      <c r="P413" s="31">
        <v>2.3471869999999999</v>
      </c>
      <c r="Q413" s="31">
        <v>-3.6869670000000001</v>
      </c>
      <c r="S413" s="33">
        <f t="shared" si="34"/>
        <v>-12.433441</v>
      </c>
      <c r="T413">
        <v>-12.433441</v>
      </c>
      <c r="U413">
        <f t="shared" si="35"/>
        <v>8</v>
      </c>
      <c r="V413">
        <f t="shared" si="33"/>
        <v>0.125</v>
      </c>
      <c r="X413" s="16">
        <v>5</v>
      </c>
    </row>
    <row r="414" spans="1:24" x14ac:dyDescent="0.25">
      <c r="A414" s="9">
        <v>5</v>
      </c>
      <c r="B414" s="32">
        <f t="shared" si="36"/>
        <v>106.886177</v>
      </c>
      <c r="C414" s="32">
        <f t="shared" si="36"/>
        <v>23.173349000000002</v>
      </c>
      <c r="D414" s="32">
        <f t="shared" si="36"/>
        <v>11.079352</v>
      </c>
      <c r="E414" s="32">
        <f t="shared" si="36"/>
        <v>10.053414999999999</v>
      </c>
      <c r="F414" s="32">
        <f t="shared" si="36"/>
        <v>-25.913858999999999</v>
      </c>
      <c r="G414" s="32">
        <f t="shared" si="36"/>
        <v>-32.340994000000002</v>
      </c>
      <c r="H414" s="32">
        <f t="shared" si="36"/>
        <v>-36.843280999999998</v>
      </c>
      <c r="I414" s="32">
        <f t="shared" si="36"/>
        <v>-56.094166000000001</v>
      </c>
      <c r="J414" s="31">
        <v>-25.913858999999999</v>
      </c>
      <c r="K414" s="31">
        <v>106.886177</v>
      </c>
      <c r="L414" s="31">
        <v>-32.340994000000002</v>
      </c>
      <c r="M414" s="31">
        <v>11.079352</v>
      </c>
      <c r="N414" s="31">
        <v>23.173349000000002</v>
      </c>
      <c r="O414" s="31">
        <v>-36.843280999999998</v>
      </c>
      <c r="P414" s="31">
        <v>-56.094166000000001</v>
      </c>
      <c r="Q414" s="31">
        <v>10.053414999999999</v>
      </c>
      <c r="S414" s="33">
        <f t="shared" si="34"/>
        <v>23.173349000000002</v>
      </c>
      <c r="T414">
        <v>23.173349000000002</v>
      </c>
      <c r="U414">
        <f t="shared" si="35"/>
        <v>2</v>
      </c>
      <c r="V414">
        <f t="shared" si="33"/>
        <v>0.5</v>
      </c>
      <c r="X414" s="16">
        <v>2</v>
      </c>
    </row>
    <row r="415" spans="1:24" x14ac:dyDescent="0.25">
      <c r="A415" s="9">
        <v>5</v>
      </c>
      <c r="B415" s="32">
        <f t="shared" si="36"/>
        <v>7.0812799999999996</v>
      </c>
      <c r="C415" s="32">
        <f t="shared" si="36"/>
        <v>5.456029</v>
      </c>
      <c r="D415" s="32">
        <f t="shared" si="36"/>
        <v>5.0359150000000001</v>
      </c>
      <c r="E415" s="32">
        <f t="shared" si="36"/>
        <v>4.4309799999999999</v>
      </c>
      <c r="F415" s="32">
        <f t="shared" si="36"/>
        <v>0.54980300000000004</v>
      </c>
      <c r="G415" s="32">
        <f t="shared" si="36"/>
        <v>-5.1274790000000001</v>
      </c>
      <c r="H415" s="32">
        <f t="shared" si="36"/>
        <v>-7.2551310000000004</v>
      </c>
      <c r="I415" s="32">
        <f t="shared" si="36"/>
        <v>-10.171397000000001</v>
      </c>
      <c r="J415" s="31">
        <v>4.4309799999999999</v>
      </c>
      <c r="K415" s="31">
        <v>0.54980300000000004</v>
      </c>
      <c r="L415" s="31">
        <v>-5.1274790000000001</v>
      </c>
      <c r="M415" s="31">
        <v>-7.2551310000000004</v>
      </c>
      <c r="N415" s="31">
        <v>7.0812799999999996</v>
      </c>
      <c r="O415" s="31">
        <v>5.456029</v>
      </c>
      <c r="P415" s="31">
        <v>-10.171397000000001</v>
      </c>
      <c r="Q415" s="31">
        <v>5.0359150000000001</v>
      </c>
      <c r="S415" s="33">
        <f t="shared" si="34"/>
        <v>7.0812799999999996</v>
      </c>
      <c r="T415">
        <v>7.0812799999999996</v>
      </c>
      <c r="U415">
        <f t="shared" si="35"/>
        <v>1</v>
      </c>
      <c r="V415">
        <f t="shared" si="33"/>
        <v>1</v>
      </c>
      <c r="X415" s="16">
        <v>5</v>
      </c>
    </row>
    <row r="416" spans="1:24" x14ac:dyDescent="0.25">
      <c r="A416" s="9">
        <v>5</v>
      </c>
      <c r="B416" s="32">
        <f t="shared" si="36"/>
        <v>35.105739999999997</v>
      </c>
      <c r="C416" s="32">
        <f t="shared" si="36"/>
        <v>29.100579</v>
      </c>
      <c r="D416" s="32">
        <f t="shared" si="36"/>
        <v>18.749648000000001</v>
      </c>
      <c r="E416" s="32">
        <f t="shared" si="36"/>
        <v>10.527671</v>
      </c>
      <c r="F416" s="32">
        <f t="shared" si="36"/>
        <v>-7.3117739999999998</v>
      </c>
      <c r="G416" s="32">
        <f t="shared" si="36"/>
        <v>-24.304283999999999</v>
      </c>
      <c r="H416" s="32">
        <f t="shared" si="36"/>
        <v>-26.571943999999998</v>
      </c>
      <c r="I416" s="32">
        <f t="shared" si="36"/>
        <v>-35.295636999999999</v>
      </c>
      <c r="J416" s="31">
        <v>35.105739999999997</v>
      </c>
      <c r="K416" s="31">
        <v>29.100579</v>
      </c>
      <c r="L416" s="31">
        <v>-26.571943999999998</v>
      </c>
      <c r="M416" s="31">
        <v>-24.304283999999999</v>
      </c>
      <c r="N416" s="31">
        <v>-35.295636999999999</v>
      </c>
      <c r="O416" s="31">
        <v>-7.3117739999999998</v>
      </c>
      <c r="P416" s="31">
        <v>10.527671</v>
      </c>
      <c r="Q416" s="31">
        <v>18.749648000000001</v>
      </c>
      <c r="S416" s="33">
        <f t="shared" si="34"/>
        <v>-35.295636999999999</v>
      </c>
      <c r="T416">
        <v>-35.295636999999999</v>
      </c>
      <c r="U416">
        <f t="shared" si="35"/>
        <v>8</v>
      </c>
      <c r="V416">
        <f t="shared" si="33"/>
        <v>0.125</v>
      </c>
      <c r="X416" s="16">
        <v>1</v>
      </c>
    </row>
    <row r="417" spans="1:24" x14ac:dyDescent="0.25">
      <c r="A417" s="9">
        <v>5</v>
      </c>
      <c r="B417" s="32">
        <f t="shared" si="36"/>
        <v>123.42402199999999</v>
      </c>
      <c r="C417" s="32">
        <f t="shared" si="36"/>
        <v>109.73862800000001</v>
      </c>
      <c r="D417" s="32">
        <f t="shared" si="36"/>
        <v>56.316353999999997</v>
      </c>
      <c r="E417" s="32">
        <f t="shared" si="36"/>
        <v>21.023358000000002</v>
      </c>
      <c r="F417" s="32">
        <f t="shared" si="36"/>
        <v>15.911916</v>
      </c>
      <c r="G417" s="32">
        <f t="shared" si="36"/>
        <v>-67.325204999999997</v>
      </c>
      <c r="H417" s="32">
        <f t="shared" si="36"/>
        <v>-122.03816999999999</v>
      </c>
      <c r="I417" s="32">
        <f t="shared" si="36"/>
        <v>-137.050905</v>
      </c>
      <c r="J417" s="31">
        <v>56.316353999999997</v>
      </c>
      <c r="K417" s="31">
        <v>21.023358000000002</v>
      </c>
      <c r="L417" s="31">
        <v>-67.325204999999997</v>
      </c>
      <c r="M417" s="31">
        <v>-122.03816999999999</v>
      </c>
      <c r="N417" s="31">
        <v>109.73862800000001</v>
      </c>
      <c r="O417" s="31">
        <v>15.911916</v>
      </c>
      <c r="P417" s="31">
        <v>123.42402199999999</v>
      </c>
      <c r="Q417" s="31">
        <v>-137.050905</v>
      </c>
      <c r="S417" s="33">
        <f t="shared" si="34"/>
        <v>109.73862800000001</v>
      </c>
      <c r="T417">
        <v>109.73862800000001</v>
      </c>
      <c r="U417">
        <f t="shared" si="35"/>
        <v>2</v>
      </c>
      <c r="V417">
        <f t="shared" si="33"/>
        <v>0.5</v>
      </c>
      <c r="X417" s="16">
        <v>7</v>
      </c>
    </row>
    <row r="418" spans="1:24" x14ac:dyDescent="0.25">
      <c r="A418" s="9">
        <v>5</v>
      </c>
      <c r="B418" s="32">
        <f t="shared" si="36"/>
        <v>171.001082</v>
      </c>
      <c r="C418" s="32">
        <f t="shared" si="36"/>
        <v>27.641337</v>
      </c>
      <c r="D418" s="32">
        <f t="shared" si="36"/>
        <v>1.1286050000000001</v>
      </c>
      <c r="E418" s="32">
        <f t="shared" si="36"/>
        <v>-20.536451</v>
      </c>
      <c r="F418" s="32">
        <f t="shared" si="36"/>
        <v>-24.591646000000001</v>
      </c>
      <c r="G418" s="32">
        <f t="shared" si="36"/>
        <v>-31.627517999999998</v>
      </c>
      <c r="H418" s="32">
        <f t="shared" si="36"/>
        <v>-55.928970999999997</v>
      </c>
      <c r="I418" s="32">
        <f t="shared" si="36"/>
        <v>-67.086428999999995</v>
      </c>
      <c r="J418" s="31">
        <v>-31.627517999999998</v>
      </c>
      <c r="K418" s="31">
        <v>-24.591646000000001</v>
      </c>
      <c r="L418" s="31">
        <v>-67.086428999999995</v>
      </c>
      <c r="M418" s="31">
        <v>-20.536451</v>
      </c>
      <c r="N418" s="31">
        <v>27.641337</v>
      </c>
      <c r="O418" s="31">
        <v>1.1286050000000001</v>
      </c>
      <c r="P418" s="31">
        <v>171.001082</v>
      </c>
      <c r="Q418" s="31">
        <v>-55.928970999999997</v>
      </c>
      <c r="S418" s="33">
        <f t="shared" si="34"/>
        <v>27.641337</v>
      </c>
      <c r="T418">
        <v>27.641337</v>
      </c>
      <c r="U418">
        <f t="shared" si="35"/>
        <v>2</v>
      </c>
      <c r="V418">
        <f t="shared" si="33"/>
        <v>0.5</v>
      </c>
      <c r="X418" s="16">
        <v>7</v>
      </c>
    </row>
    <row r="419" spans="1:24" x14ac:dyDescent="0.25">
      <c r="A419" s="9">
        <v>7</v>
      </c>
      <c r="B419" s="32">
        <f t="shared" si="36"/>
        <v>402.13057800000001</v>
      </c>
      <c r="C419" s="32">
        <f t="shared" si="36"/>
        <v>185.24839700000001</v>
      </c>
      <c r="D419" s="32">
        <f t="shared" si="36"/>
        <v>119.894381</v>
      </c>
      <c r="E419" s="32">
        <f t="shared" si="36"/>
        <v>64.444550000000007</v>
      </c>
      <c r="F419" s="32">
        <f t="shared" si="36"/>
        <v>-94.036275000000003</v>
      </c>
      <c r="G419" s="32">
        <f t="shared" si="36"/>
        <v>-158.43558100000001</v>
      </c>
      <c r="H419" s="32">
        <f t="shared" si="36"/>
        <v>-225.21962199999999</v>
      </c>
      <c r="I419" s="32">
        <f t="shared" si="36"/>
        <v>-294.02641899999998</v>
      </c>
      <c r="J419" s="31">
        <v>64.444550000000007</v>
      </c>
      <c r="K419" s="31">
        <v>119.894381</v>
      </c>
      <c r="L419" s="31">
        <v>-294.02641899999998</v>
      </c>
      <c r="M419" s="31">
        <v>-158.43558100000001</v>
      </c>
      <c r="N419" s="31">
        <v>402.13057800000001</v>
      </c>
      <c r="O419" s="31">
        <v>-94.036275000000003</v>
      </c>
      <c r="P419" s="31">
        <v>185.24839700000001</v>
      </c>
      <c r="Q419" s="31">
        <v>-225.21962199999999</v>
      </c>
      <c r="S419" s="33">
        <f t="shared" si="34"/>
        <v>185.24839700000001</v>
      </c>
      <c r="T419">
        <v>185.24839700000001</v>
      </c>
      <c r="U419">
        <f t="shared" si="35"/>
        <v>2</v>
      </c>
      <c r="V419">
        <f t="shared" si="33"/>
        <v>0.5</v>
      </c>
      <c r="X419" s="16">
        <v>5</v>
      </c>
    </row>
    <row r="420" spans="1:24" x14ac:dyDescent="0.25">
      <c r="A420" s="9">
        <v>2</v>
      </c>
      <c r="B420" s="32">
        <f t="shared" si="36"/>
        <v>41.984110999999999</v>
      </c>
      <c r="C420" s="32">
        <f t="shared" si="36"/>
        <v>25.731589</v>
      </c>
      <c r="D420" s="32">
        <f t="shared" si="36"/>
        <v>19.585044</v>
      </c>
      <c r="E420" s="32">
        <f t="shared" si="36"/>
        <v>4.3217540000000003</v>
      </c>
      <c r="F420" s="32">
        <f t="shared" si="36"/>
        <v>-7.6813599999999997</v>
      </c>
      <c r="G420" s="32">
        <f t="shared" si="36"/>
        <v>-16.986889000000001</v>
      </c>
      <c r="H420" s="32">
        <f t="shared" si="36"/>
        <v>-22.370595000000002</v>
      </c>
      <c r="I420" s="32">
        <f t="shared" si="36"/>
        <v>-44.583654000000003</v>
      </c>
      <c r="J420" s="31">
        <v>19.585044</v>
      </c>
      <c r="K420" s="31">
        <v>25.731589</v>
      </c>
      <c r="L420" s="31">
        <v>-44.583654000000003</v>
      </c>
      <c r="M420" s="31">
        <v>-7.6813599999999997</v>
      </c>
      <c r="N420" s="31">
        <v>41.984110999999999</v>
      </c>
      <c r="O420" s="31">
        <v>-22.370595000000002</v>
      </c>
      <c r="P420" s="31">
        <v>4.3217540000000003</v>
      </c>
      <c r="Q420" s="31">
        <v>-16.986889000000001</v>
      </c>
      <c r="S420" s="33">
        <f t="shared" si="34"/>
        <v>25.731589</v>
      </c>
      <c r="T420">
        <v>25.731589</v>
      </c>
      <c r="U420">
        <f t="shared" si="35"/>
        <v>2</v>
      </c>
      <c r="V420">
        <f t="shared" si="33"/>
        <v>0.5</v>
      </c>
      <c r="X420" s="16">
        <v>5</v>
      </c>
    </row>
    <row r="421" spans="1:24" x14ac:dyDescent="0.25">
      <c r="A421" s="9">
        <v>6</v>
      </c>
      <c r="B421" s="32">
        <f t="shared" si="36"/>
        <v>42.293201000000003</v>
      </c>
      <c r="C421" s="32">
        <f t="shared" si="36"/>
        <v>18.032627000000002</v>
      </c>
      <c r="D421" s="32">
        <f t="shared" si="36"/>
        <v>10.771324</v>
      </c>
      <c r="E421" s="32">
        <f t="shared" si="36"/>
        <v>10.208348000000001</v>
      </c>
      <c r="F421" s="32">
        <f t="shared" si="36"/>
        <v>7.5186869999999999</v>
      </c>
      <c r="G421" s="32">
        <f t="shared" si="36"/>
        <v>-1.028608</v>
      </c>
      <c r="H421" s="32">
        <f t="shared" si="36"/>
        <v>-38.632365</v>
      </c>
      <c r="I421" s="32">
        <f t="shared" si="36"/>
        <v>-49.163217000000003</v>
      </c>
      <c r="J421" s="31">
        <v>42.293201000000003</v>
      </c>
      <c r="K421" s="31">
        <v>18.032627000000002</v>
      </c>
      <c r="L421" s="31">
        <v>-38.632365</v>
      </c>
      <c r="M421" s="31">
        <v>-1.028608</v>
      </c>
      <c r="N421" s="31">
        <v>10.208348000000001</v>
      </c>
      <c r="O421" s="31">
        <v>-49.163217000000003</v>
      </c>
      <c r="P421" s="31">
        <v>10.771324</v>
      </c>
      <c r="Q421" s="31">
        <v>7.5186869999999999</v>
      </c>
      <c r="S421" s="33">
        <f t="shared" si="34"/>
        <v>-49.163217000000003</v>
      </c>
      <c r="T421">
        <v>-49.163217000000003</v>
      </c>
      <c r="U421">
        <f t="shared" si="35"/>
        <v>8</v>
      </c>
      <c r="V421">
        <f t="shared" si="33"/>
        <v>0.125</v>
      </c>
      <c r="X421" s="16">
        <v>1</v>
      </c>
    </row>
    <row r="422" spans="1:24" x14ac:dyDescent="0.25">
      <c r="A422" s="9">
        <v>5</v>
      </c>
      <c r="B422" s="32">
        <f t="shared" si="36"/>
        <v>42.956124000000003</v>
      </c>
      <c r="C422" s="32">
        <f t="shared" si="36"/>
        <v>-0.39388499999999999</v>
      </c>
      <c r="D422" s="32">
        <f t="shared" si="36"/>
        <v>-1.405098</v>
      </c>
      <c r="E422" s="32">
        <f t="shared" si="36"/>
        <v>-4.2979649999999996</v>
      </c>
      <c r="F422" s="32">
        <f t="shared" si="36"/>
        <v>-5.7920369999999997</v>
      </c>
      <c r="G422" s="32">
        <f t="shared" si="36"/>
        <v>-6.2723139999999997</v>
      </c>
      <c r="H422" s="32">
        <f t="shared" si="36"/>
        <v>-10.292396</v>
      </c>
      <c r="I422" s="32">
        <f t="shared" si="36"/>
        <v>-14.502428</v>
      </c>
      <c r="J422" s="31">
        <v>-6.2723139999999997</v>
      </c>
      <c r="K422" s="31">
        <v>-0.39388499999999999</v>
      </c>
      <c r="L422" s="31">
        <v>-10.292396</v>
      </c>
      <c r="M422" s="31">
        <v>-4.2979649999999996</v>
      </c>
      <c r="N422" s="31">
        <v>42.956124000000003</v>
      </c>
      <c r="O422" s="31">
        <v>-14.502428</v>
      </c>
      <c r="P422" s="31">
        <v>-5.7920369999999997</v>
      </c>
      <c r="Q422" s="31">
        <v>-1.405098</v>
      </c>
      <c r="S422" s="33">
        <f t="shared" si="34"/>
        <v>42.956124000000003</v>
      </c>
      <c r="T422">
        <v>42.956124000000003</v>
      </c>
      <c r="U422">
        <f t="shared" si="35"/>
        <v>1</v>
      </c>
      <c r="V422">
        <f t="shared" si="33"/>
        <v>1</v>
      </c>
      <c r="X422" s="16">
        <v>5</v>
      </c>
    </row>
    <row r="423" spans="1:24" x14ac:dyDescent="0.25">
      <c r="A423" s="9">
        <v>2</v>
      </c>
      <c r="B423" s="32">
        <f t="shared" si="36"/>
        <v>46.238925999999999</v>
      </c>
      <c r="C423" s="32">
        <f t="shared" si="36"/>
        <v>33.877738000000001</v>
      </c>
      <c r="D423" s="32">
        <f t="shared" si="36"/>
        <v>26.668935000000001</v>
      </c>
      <c r="E423" s="32">
        <f t="shared" si="36"/>
        <v>25.21518</v>
      </c>
      <c r="F423" s="32">
        <f t="shared" si="36"/>
        <v>1.554745</v>
      </c>
      <c r="G423" s="32">
        <f t="shared" si="36"/>
        <v>-25.746814000000001</v>
      </c>
      <c r="H423" s="32">
        <f t="shared" si="36"/>
        <v>-37.700555999999999</v>
      </c>
      <c r="I423" s="32">
        <f t="shared" si="36"/>
        <v>-70.108153000000001</v>
      </c>
      <c r="J423" s="31">
        <v>46.238925999999999</v>
      </c>
      <c r="K423" s="31">
        <v>33.877738000000001</v>
      </c>
      <c r="L423" s="31">
        <v>-25.746814000000001</v>
      </c>
      <c r="M423" s="31">
        <v>1.554745</v>
      </c>
      <c r="N423" s="31">
        <v>25.21518</v>
      </c>
      <c r="O423" s="31">
        <v>-37.700555999999999</v>
      </c>
      <c r="P423" s="31">
        <v>-70.108153000000001</v>
      </c>
      <c r="Q423" s="31">
        <v>26.668935000000001</v>
      </c>
      <c r="S423" s="33">
        <f t="shared" si="34"/>
        <v>33.877738000000001</v>
      </c>
      <c r="T423">
        <v>33.877738000000001</v>
      </c>
      <c r="U423">
        <f t="shared" si="35"/>
        <v>2</v>
      </c>
      <c r="V423">
        <f t="shared" si="33"/>
        <v>0.5</v>
      </c>
      <c r="X423" s="16">
        <v>1</v>
      </c>
    </row>
    <row r="424" spans="1:24" x14ac:dyDescent="0.25">
      <c r="A424" s="9">
        <v>3</v>
      </c>
      <c r="B424" s="32">
        <f t="shared" si="36"/>
        <v>75.380960000000002</v>
      </c>
      <c r="C424" s="32">
        <f t="shared" si="36"/>
        <v>21.033082</v>
      </c>
      <c r="D424" s="32">
        <f t="shared" si="36"/>
        <v>10.152437000000001</v>
      </c>
      <c r="E424" s="32">
        <f t="shared" si="36"/>
        <v>3.7133370000000001</v>
      </c>
      <c r="F424" s="32">
        <f t="shared" si="36"/>
        <v>3.4514360000000002</v>
      </c>
      <c r="G424" s="32">
        <f t="shared" si="36"/>
        <v>-13.691729</v>
      </c>
      <c r="H424" s="32">
        <f t="shared" si="36"/>
        <v>-46.817228999999998</v>
      </c>
      <c r="I424" s="32">
        <f t="shared" ref="H424:I487" si="37">LARGE($J424:$Q424,COLUMN()-1)</f>
        <v>-53.222298000000002</v>
      </c>
      <c r="J424" s="31">
        <v>21.033082</v>
      </c>
      <c r="K424" s="31">
        <v>3.4514360000000002</v>
      </c>
      <c r="L424" s="31">
        <v>-53.222298000000002</v>
      </c>
      <c r="M424" s="31">
        <v>-46.817228999999998</v>
      </c>
      <c r="N424" s="31">
        <v>3.7133370000000001</v>
      </c>
      <c r="O424" s="31">
        <v>10.152437000000001</v>
      </c>
      <c r="P424" s="31">
        <v>75.380960000000002</v>
      </c>
      <c r="Q424" s="31">
        <v>-13.691729</v>
      </c>
      <c r="S424" s="33">
        <f t="shared" si="34"/>
        <v>-53.222298000000002</v>
      </c>
      <c r="T424">
        <v>-53.222298000000002</v>
      </c>
      <c r="U424">
        <f t="shared" si="35"/>
        <v>8</v>
      </c>
      <c r="V424">
        <f t="shared" si="33"/>
        <v>0.125</v>
      </c>
      <c r="X424" s="16">
        <v>7</v>
      </c>
    </row>
    <row r="425" spans="1:24" x14ac:dyDescent="0.25">
      <c r="A425" s="9">
        <v>8</v>
      </c>
      <c r="B425" s="32">
        <f t="shared" ref="B425:G467" si="38">LARGE($J425:$Q425,COLUMN()-1)</f>
        <v>16.207339999999999</v>
      </c>
      <c r="C425" s="32">
        <f t="shared" si="38"/>
        <v>5.4184530000000004</v>
      </c>
      <c r="D425" s="32">
        <f t="shared" si="38"/>
        <v>4.8435370000000004</v>
      </c>
      <c r="E425" s="32">
        <f t="shared" si="38"/>
        <v>3.5000550000000001</v>
      </c>
      <c r="F425" s="32">
        <f t="shared" si="38"/>
        <v>2.6948249999999998</v>
      </c>
      <c r="G425" s="32">
        <f t="shared" si="38"/>
        <v>-5.2914219999999998</v>
      </c>
      <c r="H425" s="32">
        <f t="shared" si="37"/>
        <v>-11.027485</v>
      </c>
      <c r="I425" s="32">
        <f t="shared" si="37"/>
        <v>-16.345303999999999</v>
      </c>
      <c r="J425" s="31">
        <v>-11.027485</v>
      </c>
      <c r="K425" s="31">
        <v>5.4184530000000004</v>
      </c>
      <c r="L425" s="31">
        <v>2.6948249999999998</v>
      </c>
      <c r="M425" s="31">
        <v>4.8435370000000004</v>
      </c>
      <c r="N425" s="31">
        <v>-16.345303999999999</v>
      </c>
      <c r="O425" s="31">
        <v>-5.2914219999999998</v>
      </c>
      <c r="P425" s="31">
        <v>16.207339999999999</v>
      </c>
      <c r="Q425" s="31">
        <v>3.5000550000000001</v>
      </c>
      <c r="S425" s="33">
        <f t="shared" si="34"/>
        <v>3.5000550000000001</v>
      </c>
      <c r="T425">
        <v>3.5000550000000001</v>
      </c>
      <c r="U425">
        <f t="shared" si="35"/>
        <v>4</v>
      </c>
      <c r="V425">
        <f t="shared" si="33"/>
        <v>0.25</v>
      </c>
      <c r="X425" s="16">
        <v>7</v>
      </c>
    </row>
    <row r="426" spans="1:24" x14ac:dyDescent="0.25">
      <c r="A426" s="9">
        <v>6</v>
      </c>
      <c r="B426" s="32">
        <f t="shared" si="38"/>
        <v>111.901629</v>
      </c>
      <c r="C426" s="32">
        <f t="shared" si="38"/>
        <v>72.332172999999997</v>
      </c>
      <c r="D426" s="32">
        <f t="shared" si="38"/>
        <v>26.012595999999998</v>
      </c>
      <c r="E426" s="32">
        <f t="shared" si="38"/>
        <v>14.747327</v>
      </c>
      <c r="F426" s="32">
        <f t="shared" si="38"/>
        <v>2.3134060000000001</v>
      </c>
      <c r="G426" s="32">
        <f t="shared" si="38"/>
        <v>-47.186081999999999</v>
      </c>
      <c r="H426" s="32">
        <f t="shared" si="37"/>
        <v>-86.336690000000004</v>
      </c>
      <c r="I426" s="32">
        <f t="shared" si="37"/>
        <v>-93.784357</v>
      </c>
      <c r="J426" s="31">
        <v>14.747327</v>
      </c>
      <c r="K426" s="31">
        <v>111.901629</v>
      </c>
      <c r="L426" s="31">
        <v>-86.336690000000004</v>
      </c>
      <c r="M426" s="31">
        <v>-93.784357</v>
      </c>
      <c r="N426" s="31">
        <v>26.012595999999998</v>
      </c>
      <c r="O426" s="31">
        <v>2.3134060000000001</v>
      </c>
      <c r="P426" s="31">
        <v>72.332172999999997</v>
      </c>
      <c r="Q426" s="31">
        <v>-47.186081999999999</v>
      </c>
      <c r="S426" s="33">
        <f t="shared" si="34"/>
        <v>2.3134060000000001</v>
      </c>
      <c r="T426">
        <v>2.3134060000000001</v>
      </c>
      <c r="U426">
        <f t="shared" si="35"/>
        <v>5</v>
      </c>
      <c r="V426">
        <f t="shared" si="33"/>
        <v>0.2</v>
      </c>
      <c r="X426" s="16">
        <v>2</v>
      </c>
    </row>
    <row r="427" spans="1:24" x14ac:dyDescent="0.25">
      <c r="A427" s="9">
        <v>2</v>
      </c>
      <c r="B427" s="32">
        <f t="shared" si="38"/>
        <v>50.054744999999997</v>
      </c>
      <c r="C427" s="32">
        <f t="shared" si="38"/>
        <v>5.0475859999999999</v>
      </c>
      <c r="D427" s="32">
        <f t="shared" si="38"/>
        <v>0.58427600000000002</v>
      </c>
      <c r="E427" s="32">
        <f t="shared" si="38"/>
        <v>9.9752999999999994E-2</v>
      </c>
      <c r="F427" s="32">
        <f t="shared" si="38"/>
        <v>-0.634517</v>
      </c>
      <c r="G427" s="32">
        <f t="shared" si="38"/>
        <v>-5.739522</v>
      </c>
      <c r="H427" s="32">
        <f t="shared" si="37"/>
        <v>-23.779305000000001</v>
      </c>
      <c r="I427" s="32">
        <f t="shared" si="37"/>
        <v>-25.633012999999998</v>
      </c>
      <c r="J427" s="31">
        <v>0.58427600000000002</v>
      </c>
      <c r="K427" s="31">
        <v>5.0475859999999999</v>
      </c>
      <c r="L427" s="31">
        <v>-25.633012999999998</v>
      </c>
      <c r="M427" s="31">
        <v>-5.739522</v>
      </c>
      <c r="N427" s="31">
        <v>-0.634517</v>
      </c>
      <c r="O427" s="31">
        <v>-23.779305000000001</v>
      </c>
      <c r="P427" s="31">
        <v>50.054744999999997</v>
      </c>
      <c r="Q427" s="31">
        <v>9.9752999999999994E-2</v>
      </c>
      <c r="S427" s="33">
        <f t="shared" si="34"/>
        <v>5.0475859999999999</v>
      </c>
      <c r="T427">
        <v>5.0475859999999999</v>
      </c>
      <c r="U427">
        <f t="shared" si="35"/>
        <v>2</v>
      </c>
      <c r="V427">
        <f t="shared" si="33"/>
        <v>0.5</v>
      </c>
      <c r="X427" s="16">
        <v>7</v>
      </c>
    </row>
    <row r="428" spans="1:24" x14ac:dyDescent="0.25">
      <c r="A428" s="9">
        <v>3</v>
      </c>
      <c r="B428" s="32">
        <f t="shared" si="38"/>
        <v>54.719014999999999</v>
      </c>
      <c r="C428" s="32">
        <f t="shared" si="38"/>
        <v>15.156768</v>
      </c>
      <c r="D428" s="32">
        <f t="shared" si="38"/>
        <v>10.884759000000001</v>
      </c>
      <c r="E428" s="32">
        <f t="shared" si="38"/>
        <v>-1.5519499999999999</v>
      </c>
      <c r="F428" s="32">
        <f t="shared" si="38"/>
        <v>-8.7461059999999993</v>
      </c>
      <c r="G428" s="32">
        <f t="shared" si="38"/>
        <v>-18.897393999999998</v>
      </c>
      <c r="H428" s="32">
        <f t="shared" si="37"/>
        <v>-21.502420000000001</v>
      </c>
      <c r="I428" s="32">
        <f t="shared" si="37"/>
        <v>-30.062671999999999</v>
      </c>
      <c r="J428" s="31">
        <v>-30.062671999999999</v>
      </c>
      <c r="K428" s="31">
        <v>54.719014999999999</v>
      </c>
      <c r="L428" s="31">
        <v>-18.897393999999998</v>
      </c>
      <c r="M428" s="31">
        <v>-21.502420000000001</v>
      </c>
      <c r="N428" s="31">
        <v>10.884759000000001</v>
      </c>
      <c r="O428" s="31">
        <v>-8.7461059999999993</v>
      </c>
      <c r="P428" s="31">
        <v>15.156768</v>
      </c>
      <c r="Q428" s="31">
        <v>-1.5519499999999999</v>
      </c>
      <c r="S428" s="33">
        <f t="shared" si="34"/>
        <v>-18.897393999999998</v>
      </c>
      <c r="T428">
        <v>-18.897393999999998</v>
      </c>
      <c r="U428">
        <f t="shared" si="35"/>
        <v>6</v>
      </c>
      <c r="V428">
        <f t="shared" si="33"/>
        <v>0.16666666666666666</v>
      </c>
      <c r="X428" s="16">
        <v>2</v>
      </c>
    </row>
    <row r="429" spans="1:24" x14ac:dyDescent="0.25">
      <c r="A429" s="9">
        <v>7</v>
      </c>
      <c r="B429" s="32">
        <f t="shared" si="38"/>
        <v>33.321005</v>
      </c>
      <c r="C429" s="32">
        <f t="shared" si="38"/>
        <v>6.307213</v>
      </c>
      <c r="D429" s="32">
        <f t="shared" si="38"/>
        <v>-0.90038200000000002</v>
      </c>
      <c r="E429" s="32">
        <f t="shared" si="38"/>
        <v>-1.0825</v>
      </c>
      <c r="F429" s="32">
        <f t="shared" si="38"/>
        <v>-1.8836729999999999</v>
      </c>
      <c r="G429" s="32">
        <f t="shared" si="38"/>
        <v>-8.0000509999999991</v>
      </c>
      <c r="H429" s="32">
        <f t="shared" si="37"/>
        <v>-10.481401999999999</v>
      </c>
      <c r="I429" s="32">
        <f t="shared" si="37"/>
        <v>-17.28021</v>
      </c>
      <c r="J429" s="31">
        <v>-10.481401999999999</v>
      </c>
      <c r="K429" s="31">
        <v>-17.28021</v>
      </c>
      <c r="L429" s="31">
        <v>-1.0825</v>
      </c>
      <c r="M429" s="31">
        <v>-0.90038200000000002</v>
      </c>
      <c r="N429" s="31">
        <v>-1.8836729999999999</v>
      </c>
      <c r="O429" s="31">
        <v>6.307213</v>
      </c>
      <c r="P429" s="31">
        <v>33.321005</v>
      </c>
      <c r="Q429" s="31">
        <v>-8.0000509999999991</v>
      </c>
      <c r="S429" s="33">
        <f t="shared" si="34"/>
        <v>33.321005</v>
      </c>
      <c r="T429">
        <v>33.321005</v>
      </c>
      <c r="U429">
        <f t="shared" si="35"/>
        <v>1</v>
      </c>
      <c r="V429">
        <f t="shared" si="33"/>
        <v>1</v>
      </c>
      <c r="X429" s="16">
        <v>7</v>
      </c>
    </row>
    <row r="430" spans="1:24" x14ac:dyDescent="0.25">
      <c r="A430" s="9">
        <v>5</v>
      </c>
      <c r="B430" s="32">
        <f t="shared" si="38"/>
        <v>16.866783999999999</v>
      </c>
      <c r="C430" s="32">
        <f t="shared" si="38"/>
        <v>14.421777000000001</v>
      </c>
      <c r="D430" s="32">
        <f t="shared" si="38"/>
        <v>1.6126590000000001</v>
      </c>
      <c r="E430" s="32">
        <f t="shared" si="38"/>
        <v>1.215662</v>
      </c>
      <c r="F430" s="32">
        <f t="shared" si="38"/>
        <v>-4.1391020000000003</v>
      </c>
      <c r="G430" s="32">
        <f t="shared" si="38"/>
        <v>-5.2841849999999999</v>
      </c>
      <c r="H430" s="32">
        <f t="shared" si="37"/>
        <v>-9.5943629999999995</v>
      </c>
      <c r="I430" s="32">
        <f t="shared" si="37"/>
        <v>-15.099233999999999</v>
      </c>
      <c r="J430" s="31">
        <v>1.6126590000000001</v>
      </c>
      <c r="K430" s="31">
        <v>1.215662</v>
      </c>
      <c r="L430" s="31">
        <v>-9.5943629999999995</v>
      </c>
      <c r="M430" s="31">
        <v>-4.1391020000000003</v>
      </c>
      <c r="N430" s="31">
        <v>14.421777000000001</v>
      </c>
      <c r="O430" s="31">
        <v>-15.099233999999999</v>
      </c>
      <c r="P430" s="31">
        <v>-5.2841849999999999</v>
      </c>
      <c r="Q430" s="31">
        <v>16.866783999999999</v>
      </c>
      <c r="S430" s="33">
        <f t="shared" si="34"/>
        <v>14.421777000000001</v>
      </c>
      <c r="T430">
        <v>14.421777000000001</v>
      </c>
      <c r="U430">
        <f t="shared" si="35"/>
        <v>2</v>
      </c>
      <c r="V430">
        <f t="shared" si="33"/>
        <v>0.5</v>
      </c>
      <c r="X430" s="16">
        <v>8</v>
      </c>
    </row>
    <row r="431" spans="1:24" x14ac:dyDescent="0.25">
      <c r="A431" s="9">
        <v>5</v>
      </c>
      <c r="B431" s="32">
        <f t="shared" si="38"/>
        <v>91.987381999999997</v>
      </c>
      <c r="C431" s="32">
        <f t="shared" si="38"/>
        <v>47.464204000000002</v>
      </c>
      <c r="D431" s="32">
        <f t="shared" si="38"/>
        <v>11.771229999999999</v>
      </c>
      <c r="E431" s="32">
        <f t="shared" si="38"/>
        <v>3.6909230000000002</v>
      </c>
      <c r="F431" s="32">
        <f t="shared" si="38"/>
        <v>-23.364740999999999</v>
      </c>
      <c r="G431" s="32">
        <f t="shared" si="38"/>
        <v>-30.041554999999999</v>
      </c>
      <c r="H431" s="32">
        <f t="shared" si="37"/>
        <v>-41.206068000000002</v>
      </c>
      <c r="I431" s="32">
        <f t="shared" si="37"/>
        <v>-60.301377000000002</v>
      </c>
      <c r="J431" s="31">
        <v>-30.041554999999999</v>
      </c>
      <c r="K431" s="31">
        <v>-60.301377000000002</v>
      </c>
      <c r="L431" s="31">
        <v>-41.206068000000002</v>
      </c>
      <c r="M431" s="31">
        <v>3.6909230000000002</v>
      </c>
      <c r="N431" s="31">
        <v>-23.364740999999999</v>
      </c>
      <c r="O431" s="31">
        <v>47.464204000000002</v>
      </c>
      <c r="P431" s="31">
        <v>91.987381999999997</v>
      </c>
      <c r="Q431" s="31">
        <v>11.771229999999999</v>
      </c>
      <c r="S431" s="33">
        <f t="shared" si="34"/>
        <v>-23.364740999999999</v>
      </c>
      <c r="T431">
        <v>-23.364740999999999</v>
      </c>
      <c r="U431">
        <f t="shared" si="35"/>
        <v>5</v>
      </c>
      <c r="V431">
        <f t="shared" si="33"/>
        <v>0.2</v>
      </c>
      <c r="X431" s="16">
        <v>7</v>
      </c>
    </row>
    <row r="432" spans="1:24" x14ac:dyDescent="0.25">
      <c r="A432" s="9">
        <v>5</v>
      </c>
      <c r="B432" s="32">
        <f t="shared" si="38"/>
        <v>99.704778000000005</v>
      </c>
      <c r="C432" s="32">
        <f t="shared" si="38"/>
        <v>19.652165</v>
      </c>
      <c r="D432" s="32">
        <f t="shared" si="38"/>
        <v>-7.7639699999999996</v>
      </c>
      <c r="E432" s="32">
        <f t="shared" si="38"/>
        <v>-10.019739</v>
      </c>
      <c r="F432" s="32">
        <f t="shared" si="38"/>
        <v>-12.321486999999999</v>
      </c>
      <c r="G432" s="32">
        <f t="shared" si="38"/>
        <v>-20.524584000000001</v>
      </c>
      <c r="H432" s="32">
        <f t="shared" si="37"/>
        <v>-33.047457000000001</v>
      </c>
      <c r="I432" s="32">
        <f t="shared" si="37"/>
        <v>-35.679709000000003</v>
      </c>
      <c r="J432" s="31">
        <v>-7.7639699999999996</v>
      </c>
      <c r="K432" s="31">
        <v>19.652165</v>
      </c>
      <c r="L432" s="31">
        <v>-33.047457000000001</v>
      </c>
      <c r="M432" s="31">
        <v>-20.524584000000001</v>
      </c>
      <c r="N432" s="31">
        <v>99.704778000000005</v>
      </c>
      <c r="O432" s="31">
        <v>-12.321486999999999</v>
      </c>
      <c r="P432" s="31">
        <v>-10.019739</v>
      </c>
      <c r="Q432" s="31">
        <v>-35.679709000000003</v>
      </c>
      <c r="S432" s="33">
        <f t="shared" si="34"/>
        <v>99.704778000000005</v>
      </c>
      <c r="T432">
        <v>99.704778000000005</v>
      </c>
      <c r="U432">
        <f t="shared" si="35"/>
        <v>1</v>
      </c>
      <c r="V432">
        <f t="shared" si="33"/>
        <v>1</v>
      </c>
      <c r="X432" s="16">
        <v>5</v>
      </c>
    </row>
    <row r="433" spans="1:24" x14ac:dyDescent="0.25">
      <c r="A433" s="9">
        <v>7</v>
      </c>
      <c r="B433" s="32">
        <f t="shared" si="38"/>
        <v>77.004542000000001</v>
      </c>
      <c r="C433" s="32">
        <f t="shared" si="38"/>
        <v>19.165517000000001</v>
      </c>
      <c r="D433" s="32">
        <f t="shared" si="38"/>
        <v>15.706543999999999</v>
      </c>
      <c r="E433" s="32">
        <f t="shared" si="38"/>
        <v>13.899248999999999</v>
      </c>
      <c r="F433" s="32">
        <f t="shared" si="38"/>
        <v>-5.7012450000000001</v>
      </c>
      <c r="G433" s="32">
        <f t="shared" si="38"/>
        <v>-23.940719000000001</v>
      </c>
      <c r="H433" s="32">
        <f t="shared" si="37"/>
        <v>-30.592267</v>
      </c>
      <c r="I433" s="32">
        <f t="shared" si="37"/>
        <v>-65.541617000000002</v>
      </c>
      <c r="J433" s="31">
        <v>13.899248999999999</v>
      </c>
      <c r="K433" s="31">
        <v>19.165517000000001</v>
      </c>
      <c r="L433" s="31">
        <v>-30.592267</v>
      </c>
      <c r="M433" s="31">
        <v>-23.940719000000001</v>
      </c>
      <c r="N433" s="31">
        <v>77.004542000000001</v>
      </c>
      <c r="O433" s="31">
        <v>-5.7012450000000001</v>
      </c>
      <c r="P433" s="31">
        <v>-65.541617000000002</v>
      </c>
      <c r="Q433" s="31">
        <v>15.706543999999999</v>
      </c>
      <c r="S433" s="33">
        <f t="shared" si="34"/>
        <v>-65.541617000000002</v>
      </c>
      <c r="T433">
        <v>-65.541617000000002</v>
      </c>
      <c r="U433">
        <f t="shared" si="35"/>
        <v>8</v>
      </c>
      <c r="V433">
        <f t="shared" si="33"/>
        <v>0.125</v>
      </c>
      <c r="X433" s="16">
        <v>5</v>
      </c>
    </row>
    <row r="434" spans="1:24" x14ac:dyDescent="0.25">
      <c r="A434" s="9">
        <v>5</v>
      </c>
      <c r="B434" s="32">
        <f t="shared" si="38"/>
        <v>28.844203</v>
      </c>
      <c r="C434" s="32">
        <f t="shared" si="38"/>
        <v>8.1052789999999995</v>
      </c>
      <c r="D434" s="32">
        <f t="shared" si="38"/>
        <v>-3.430024</v>
      </c>
      <c r="E434" s="32">
        <f t="shared" si="38"/>
        <v>-3.9668929999999998</v>
      </c>
      <c r="F434" s="32">
        <f t="shared" si="38"/>
        <v>-5.9567620000000003</v>
      </c>
      <c r="G434" s="32">
        <f t="shared" si="38"/>
        <v>-7.0336749999999997</v>
      </c>
      <c r="H434" s="32">
        <f t="shared" si="37"/>
        <v>-7.7294729999999996</v>
      </c>
      <c r="I434" s="32">
        <f t="shared" si="37"/>
        <v>-8.8326569999999993</v>
      </c>
      <c r="J434" s="31">
        <v>-7.0336749999999997</v>
      </c>
      <c r="K434" s="31">
        <v>8.1052789999999995</v>
      </c>
      <c r="L434" s="31">
        <v>-7.7294729999999996</v>
      </c>
      <c r="M434" s="31">
        <v>-3.9668929999999998</v>
      </c>
      <c r="N434" s="31">
        <v>28.844203</v>
      </c>
      <c r="O434" s="31">
        <v>-8.8326569999999993</v>
      </c>
      <c r="P434" s="31">
        <v>-5.9567620000000003</v>
      </c>
      <c r="Q434" s="31">
        <v>-3.430024</v>
      </c>
      <c r="S434" s="33">
        <f t="shared" si="34"/>
        <v>28.844203</v>
      </c>
      <c r="T434">
        <v>28.844203</v>
      </c>
      <c r="U434">
        <f t="shared" si="35"/>
        <v>1</v>
      </c>
      <c r="V434">
        <f t="shared" si="33"/>
        <v>1</v>
      </c>
      <c r="X434" s="16">
        <v>5</v>
      </c>
    </row>
    <row r="435" spans="1:24" x14ac:dyDescent="0.25">
      <c r="A435" s="9">
        <v>5</v>
      </c>
      <c r="B435" s="32">
        <f t="shared" si="38"/>
        <v>9.5699550000000002</v>
      </c>
      <c r="C435" s="32">
        <f t="shared" si="38"/>
        <v>8.6600859999999997</v>
      </c>
      <c r="D435" s="32">
        <f t="shared" si="38"/>
        <v>2.8627630000000002</v>
      </c>
      <c r="E435" s="32">
        <f t="shared" si="38"/>
        <v>1.3511880000000001</v>
      </c>
      <c r="F435" s="32">
        <f t="shared" si="38"/>
        <v>0.92814799999999997</v>
      </c>
      <c r="G435" s="32">
        <f t="shared" si="38"/>
        <v>-1.3260609999999999</v>
      </c>
      <c r="H435" s="32">
        <f t="shared" si="37"/>
        <v>-9.4832579999999993</v>
      </c>
      <c r="I435" s="32">
        <f t="shared" si="37"/>
        <v>-12.562822000000001</v>
      </c>
      <c r="J435" s="31">
        <v>1.3511880000000001</v>
      </c>
      <c r="K435" s="31">
        <v>-1.3260609999999999</v>
      </c>
      <c r="L435" s="31">
        <v>0.92814799999999997</v>
      </c>
      <c r="M435" s="31">
        <v>-9.4832579999999993</v>
      </c>
      <c r="N435" s="31">
        <v>9.5699550000000002</v>
      </c>
      <c r="O435" s="31">
        <v>8.6600859999999997</v>
      </c>
      <c r="P435" s="31">
        <v>-12.562822000000001</v>
      </c>
      <c r="Q435" s="31">
        <v>2.8627630000000002</v>
      </c>
      <c r="S435" s="33">
        <f t="shared" si="34"/>
        <v>9.5699550000000002</v>
      </c>
      <c r="T435">
        <v>9.5699550000000002</v>
      </c>
      <c r="U435">
        <f t="shared" si="35"/>
        <v>1</v>
      </c>
      <c r="V435">
        <f t="shared" si="33"/>
        <v>1</v>
      </c>
      <c r="X435" s="16">
        <v>5</v>
      </c>
    </row>
    <row r="436" spans="1:24" x14ac:dyDescent="0.25">
      <c r="A436" s="9">
        <v>7</v>
      </c>
      <c r="B436" s="32">
        <f t="shared" si="38"/>
        <v>68.055729999999997</v>
      </c>
      <c r="C436" s="32">
        <f t="shared" si="38"/>
        <v>57.123531999999997</v>
      </c>
      <c r="D436" s="32">
        <f t="shared" si="38"/>
        <v>45.885477999999999</v>
      </c>
      <c r="E436" s="32">
        <f t="shared" si="38"/>
        <v>11.329174999999999</v>
      </c>
      <c r="F436" s="32">
        <f t="shared" si="38"/>
        <v>-3.8063709999999999</v>
      </c>
      <c r="G436" s="32">
        <f t="shared" si="38"/>
        <v>-8.8316540000000003</v>
      </c>
      <c r="H436" s="32">
        <f t="shared" si="37"/>
        <v>-52.082000999999998</v>
      </c>
      <c r="I436" s="32">
        <f t="shared" si="37"/>
        <v>-117.673902</v>
      </c>
      <c r="J436" s="31">
        <v>68.055729999999997</v>
      </c>
      <c r="K436" s="31">
        <v>45.885477999999999</v>
      </c>
      <c r="L436" s="31">
        <v>-52.082000999999998</v>
      </c>
      <c r="M436" s="31">
        <v>11.329174999999999</v>
      </c>
      <c r="N436" s="31">
        <v>-117.673902</v>
      </c>
      <c r="O436" s="31">
        <v>-3.8063709999999999</v>
      </c>
      <c r="P436" s="31">
        <v>57.123531999999997</v>
      </c>
      <c r="Q436" s="31">
        <v>-8.8316540000000003</v>
      </c>
      <c r="S436" s="33">
        <f t="shared" si="34"/>
        <v>57.123531999999997</v>
      </c>
      <c r="T436">
        <v>57.123531999999997</v>
      </c>
      <c r="U436">
        <f t="shared" si="35"/>
        <v>2</v>
      </c>
      <c r="V436">
        <f t="shared" si="33"/>
        <v>0.5</v>
      </c>
      <c r="X436" s="16">
        <v>1</v>
      </c>
    </row>
    <row r="437" spans="1:24" x14ac:dyDescent="0.25">
      <c r="A437" s="9">
        <v>7</v>
      </c>
      <c r="B437" s="32">
        <f t="shared" si="38"/>
        <v>26.216023</v>
      </c>
      <c r="C437" s="32">
        <f t="shared" si="38"/>
        <v>14.971615999999999</v>
      </c>
      <c r="D437" s="32">
        <f t="shared" si="38"/>
        <v>3.6092309999999999</v>
      </c>
      <c r="E437" s="32">
        <f t="shared" si="38"/>
        <v>2.86551</v>
      </c>
      <c r="F437" s="32">
        <f t="shared" si="38"/>
        <v>-9.5644200000000001</v>
      </c>
      <c r="G437" s="32">
        <f t="shared" si="38"/>
        <v>-10.883648000000001</v>
      </c>
      <c r="H437" s="32">
        <f t="shared" si="37"/>
        <v>-13.309837999999999</v>
      </c>
      <c r="I437" s="32">
        <f t="shared" si="37"/>
        <v>-13.904476000000001</v>
      </c>
      <c r="J437" s="31">
        <v>2.86551</v>
      </c>
      <c r="K437" s="31">
        <v>26.216023</v>
      </c>
      <c r="L437" s="31">
        <v>-9.5644200000000001</v>
      </c>
      <c r="M437" s="31">
        <v>-10.883648000000001</v>
      </c>
      <c r="N437" s="31">
        <v>-13.904476000000001</v>
      </c>
      <c r="O437" s="31">
        <v>14.971615999999999</v>
      </c>
      <c r="P437" s="31">
        <v>3.6092309999999999</v>
      </c>
      <c r="Q437" s="31">
        <v>-13.309837999999999</v>
      </c>
      <c r="S437" s="33">
        <f t="shared" si="34"/>
        <v>3.6092309999999999</v>
      </c>
      <c r="T437">
        <v>3.6092309999999999</v>
      </c>
      <c r="U437">
        <f t="shared" si="35"/>
        <v>3</v>
      </c>
      <c r="V437">
        <f t="shared" si="33"/>
        <v>0.33333333333333331</v>
      </c>
      <c r="X437" s="16">
        <v>2</v>
      </c>
    </row>
    <row r="438" spans="1:24" x14ac:dyDescent="0.25">
      <c r="A438" s="9">
        <v>7</v>
      </c>
      <c r="B438" s="32">
        <f t="shared" si="38"/>
        <v>197.54308900000001</v>
      </c>
      <c r="C438" s="32">
        <f t="shared" si="38"/>
        <v>67.31935</v>
      </c>
      <c r="D438" s="32">
        <f t="shared" si="38"/>
        <v>-5.5093449999999997</v>
      </c>
      <c r="E438" s="32">
        <f t="shared" si="38"/>
        <v>-14.180607999999999</v>
      </c>
      <c r="F438" s="32">
        <f t="shared" si="38"/>
        <v>-23.719384000000002</v>
      </c>
      <c r="G438" s="32">
        <f t="shared" si="38"/>
        <v>-32.369621000000002</v>
      </c>
      <c r="H438" s="32">
        <f t="shared" si="37"/>
        <v>-80.705782999999997</v>
      </c>
      <c r="I438" s="32">
        <f t="shared" si="37"/>
        <v>-108.377685</v>
      </c>
      <c r="J438" s="31">
        <v>-32.369621000000002</v>
      </c>
      <c r="K438" s="31">
        <v>-5.5093449999999997</v>
      </c>
      <c r="L438" s="31">
        <v>-80.705782999999997</v>
      </c>
      <c r="M438" s="31">
        <v>-23.719384000000002</v>
      </c>
      <c r="N438" s="31">
        <v>67.31935</v>
      </c>
      <c r="O438" s="31">
        <v>-14.180607999999999</v>
      </c>
      <c r="P438" s="31">
        <v>197.54308900000001</v>
      </c>
      <c r="Q438" s="31">
        <v>-108.377685</v>
      </c>
      <c r="S438" s="33">
        <f t="shared" si="34"/>
        <v>197.54308900000001</v>
      </c>
      <c r="T438">
        <v>197.54308900000001</v>
      </c>
      <c r="U438">
        <f t="shared" si="35"/>
        <v>1</v>
      </c>
      <c r="V438">
        <f t="shared" si="33"/>
        <v>1</v>
      </c>
      <c r="X438" s="16">
        <v>7</v>
      </c>
    </row>
    <row r="439" spans="1:24" x14ac:dyDescent="0.25">
      <c r="A439" s="9">
        <v>5</v>
      </c>
      <c r="B439" s="32">
        <f t="shared" si="38"/>
        <v>37.114539000000001</v>
      </c>
      <c r="C439" s="32">
        <f t="shared" si="38"/>
        <v>15.030797</v>
      </c>
      <c r="D439" s="32">
        <f t="shared" si="38"/>
        <v>13.419136</v>
      </c>
      <c r="E439" s="32">
        <f t="shared" si="38"/>
        <v>4.357443</v>
      </c>
      <c r="F439" s="32">
        <f t="shared" si="38"/>
        <v>-3.5228380000000001</v>
      </c>
      <c r="G439" s="32">
        <f t="shared" si="38"/>
        <v>-14.215399</v>
      </c>
      <c r="H439" s="32">
        <f t="shared" si="37"/>
        <v>-25.084626</v>
      </c>
      <c r="I439" s="32">
        <f t="shared" si="37"/>
        <v>-27.099052</v>
      </c>
      <c r="J439" s="31">
        <v>15.030797</v>
      </c>
      <c r="K439" s="31">
        <v>-25.084626</v>
      </c>
      <c r="L439" s="31">
        <v>-27.099052</v>
      </c>
      <c r="M439" s="31">
        <v>-14.215399</v>
      </c>
      <c r="N439" s="31">
        <v>37.114539000000001</v>
      </c>
      <c r="O439" s="31">
        <v>13.419136</v>
      </c>
      <c r="P439" s="31">
        <v>4.357443</v>
      </c>
      <c r="Q439" s="31">
        <v>-3.5228380000000001</v>
      </c>
      <c r="S439" s="33">
        <f t="shared" si="34"/>
        <v>37.114539000000001</v>
      </c>
      <c r="T439">
        <v>37.114539000000001</v>
      </c>
      <c r="U439">
        <f t="shared" si="35"/>
        <v>1</v>
      </c>
      <c r="V439">
        <f t="shared" si="33"/>
        <v>1</v>
      </c>
      <c r="X439" s="16">
        <v>5</v>
      </c>
    </row>
    <row r="440" spans="1:24" x14ac:dyDescent="0.25">
      <c r="A440" s="9">
        <v>5</v>
      </c>
      <c r="B440" s="32">
        <f t="shared" si="38"/>
        <v>45.838464999999999</v>
      </c>
      <c r="C440" s="32">
        <f t="shared" si="38"/>
        <v>42.454993999999999</v>
      </c>
      <c r="D440" s="32">
        <f t="shared" si="38"/>
        <v>3.4285800000000002</v>
      </c>
      <c r="E440" s="32">
        <f t="shared" si="38"/>
        <v>1.030216</v>
      </c>
      <c r="F440" s="32">
        <f t="shared" si="38"/>
        <v>-11.245402</v>
      </c>
      <c r="G440" s="32">
        <f t="shared" si="38"/>
        <v>-14.688603000000001</v>
      </c>
      <c r="H440" s="32">
        <f t="shared" si="37"/>
        <v>-25.931229999999999</v>
      </c>
      <c r="I440" s="32">
        <f t="shared" si="37"/>
        <v>-40.887016000000003</v>
      </c>
      <c r="J440" s="31">
        <v>-11.245402</v>
      </c>
      <c r="K440" s="31">
        <v>42.454993999999999</v>
      </c>
      <c r="L440" s="31">
        <v>-25.931229999999999</v>
      </c>
      <c r="M440" s="31">
        <v>-14.688603000000001</v>
      </c>
      <c r="N440" s="31">
        <v>45.838464999999999</v>
      </c>
      <c r="O440" s="31">
        <v>3.4285800000000002</v>
      </c>
      <c r="P440" s="31">
        <v>1.030216</v>
      </c>
      <c r="Q440" s="31">
        <v>-40.887016000000003</v>
      </c>
      <c r="S440" s="33">
        <f t="shared" si="34"/>
        <v>45.838464999999999</v>
      </c>
      <c r="T440">
        <v>45.838464999999999</v>
      </c>
      <c r="U440">
        <f t="shared" si="35"/>
        <v>1</v>
      </c>
      <c r="V440">
        <f t="shared" si="33"/>
        <v>1</v>
      </c>
      <c r="X440" s="16">
        <v>5</v>
      </c>
    </row>
    <row r="441" spans="1:24" x14ac:dyDescent="0.25">
      <c r="A441" s="9">
        <v>8</v>
      </c>
      <c r="B441" s="32">
        <f t="shared" si="38"/>
        <v>32.591217999999998</v>
      </c>
      <c r="C441" s="32">
        <f t="shared" si="38"/>
        <v>8.7706990000000005</v>
      </c>
      <c r="D441" s="32">
        <f t="shared" si="38"/>
        <v>7.3761049999999999</v>
      </c>
      <c r="E441" s="32">
        <f t="shared" si="38"/>
        <v>-4.6959099999999996</v>
      </c>
      <c r="F441" s="32">
        <f t="shared" si="38"/>
        <v>-6.3433640000000002</v>
      </c>
      <c r="G441" s="32">
        <f t="shared" si="38"/>
        <v>-11.027018999999999</v>
      </c>
      <c r="H441" s="32">
        <f t="shared" si="37"/>
        <v>-11.859648</v>
      </c>
      <c r="I441" s="32">
        <f t="shared" si="37"/>
        <v>-14.812082</v>
      </c>
      <c r="J441" s="31">
        <v>-14.812082</v>
      </c>
      <c r="K441" s="31">
        <v>8.7706990000000005</v>
      </c>
      <c r="L441" s="31">
        <v>7.3761049999999999</v>
      </c>
      <c r="M441" s="31">
        <v>-6.3433640000000002</v>
      </c>
      <c r="N441" s="31">
        <v>-11.027018999999999</v>
      </c>
      <c r="O441" s="31">
        <v>32.591217999999998</v>
      </c>
      <c r="P441" s="31">
        <v>-4.6959099999999996</v>
      </c>
      <c r="Q441" s="31">
        <v>-11.859648</v>
      </c>
      <c r="S441" s="33">
        <f t="shared" si="34"/>
        <v>-11.859648</v>
      </c>
      <c r="T441">
        <v>-11.859648</v>
      </c>
      <c r="U441">
        <f t="shared" si="35"/>
        <v>7</v>
      </c>
      <c r="V441">
        <f t="shared" si="33"/>
        <v>0.14285714285714285</v>
      </c>
      <c r="X441" s="16">
        <v>6</v>
      </c>
    </row>
    <row r="442" spans="1:24" x14ac:dyDescent="0.25">
      <c r="A442" s="9">
        <v>5</v>
      </c>
      <c r="B442" s="32">
        <f t="shared" si="38"/>
        <v>39.788929000000003</v>
      </c>
      <c r="C442" s="32">
        <f t="shared" si="38"/>
        <v>0.67086699999999999</v>
      </c>
      <c r="D442" s="32">
        <f t="shared" si="38"/>
        <v>-1.5265660000000001</v>
      </c>
      <c r="E442" s="32">
        <f t="shared" si="38"/>
        <v>-4.3908430000000003</v>
      </c>
      <c r="F442" s="32">
        <f t="shared" si="38"/>
        <v>-5.4941129999999996</v>
      </c>
      <c r="G442" s="32">
        <f t="shared" si="38"/>
        <v>-6.3950940000000003</v>
      </c>
      <c r="H442" s="32">
        <f t="shared" si="37"/>
        <v>-7.1715299999999997</v>
      </c>
      <c r="I442" s="32">
        <f t="shared" si="37"/>
        <v>-15.481652</v>
      </c>
      <c r="J442" s="31">
        <v>-1.5265660000000001</v>
      </c>
      <c r="K442" s="31">
        <v>0.67086699999999999</v>
      </c>
      <c r="L442" s="31">
        <v>-6.3950940000000003</v>
      </c>
      <c r="M442" s="31">
        <v>-4.3908430000000003</v>
      </c>
      <c r="N442" s="31">
        <v>39.788929000000003</v>
      </c>
      <c r="O442" s="31">
        <v>-15.481652</v>
      </c>
      <c r="P442" s="31">
        <v>-5.4941129999999996</v>
      </c>
      <c r="Q442" s="31">
        <v>-7.1715299999999997</v>
      </c>
      <c r="S442" s="33">
        <f t="shared" si="34"/>
        <v>39.788929000000003</v>
      </c>
      <c r="T442">
        <v>39.788929000000003</v>
      </c>
      <c r="U442">
        <f t="shared" si="35"/>
        <v>1</v>
      </c>
      <c r="V442">
        <f t="shared" si="33"/>
        <v>1</v>
      </c>
      <c r="X442" s="16">
        <v>5</v>
      </c>
    </row>
    <row r="443" spans="1:24" x14ac:dyDescent="0.25">
      <c r="A443" s="9">
        <v>7</v>
      </c>
      <c r="B443" s="32">
        <f t="shared" si="38"/>
        <v>25.267099000000002</v>
      </c>
      <c r="C443" s="32">
        <f t="shared" si="38"/>
        <v>11.550197000000001</v>
      </c>
      <c r="D443" s="32">
        <f t="shared" si="38"/>
        <v>7.5159929999999999</v>
      </c>
      <c r="E443" s="32">
        <f t="shared" si="38"/>
        <v>-0.61907299999999998</v>
      </c>
      <c r="F443" s="32">
        <f t="shared" si="38"/>
        <v>-1.764813</v>
      </c>
      <c r="G443" s="32">
        <f t="shared" si="38"/>
        <v>-2.3617340000000002</v>
      </c>
      <c r="H443" s="32">
        <f t="shared" si="37"/>
        <v>-15.001999</v>
      </c>
      <c r="I443" s="32">
        <f t="shared" si="37"/>
        <v>-24.585668999999999</v>
      </c>
      <c r="J443" s="31">
        <v>-2.3617340000000002</v>
      </c>
      <c r="K443" s="31">
        <v>11.550197000000001</v>
      </c>
      <c r="L443" s="31">
        <v>-15.001999</v>
      </c>
      <c r="M443" s="31">
        <v>-24.585668999999999</v>
      </c>
      <c r="N443" s="31">
        <v>7.5159929999999999</v>
      </c>
      <c r="O443" s="31">
        <v>-0.61907299999999998</v>
      </c>
      <c r="P443" s="31">
        <v>-1.764813</v>
      </c>
      <c r="Q443" s="31">
        <v>25.267099000000002</v>
      </c>
      <c r="S443" s="33">
        <f t="shared" si="34"/>
        <v>-1.764813</v>
      </c>
      <c r="T443">
        <v>-1.764813</v>
      </c>
      <c r="U443">
        <f t="shared" si="35"/>
        <v>5</v>
      </c>
      <c r="V443">
        <f t="shared" si="33"/>
        <v>0.2</v>
      </c>
      <c r="X443" s="16">
        <v>8</v>
      </c>
    </row>
    <row r="444" spans="1:24" x14ac:dyDescent="0.25">
      <c r="A444" s="9">
        <v>3</v>
      </c>
      <c r="B444" s="32">
        <f t="shared" si="38"/>
        <v>10.307143999999999</v>
      </c>
      <c r="C444" s="32">
        <f t="shared" si="38"/>
        <v>5.461462</v>
      </c>
      <c r="D444" s="32">
        <f t="shared" si="38"/>
        <v>5.3645139999999998</v>
      </c>
      <c r="E444" s="32">
        <f t="shared" si="38"/>
        <v>3.42055</v>
      </c>
      <c r="F444" s="32">
        <f t="shared" si="38"/>
        <v>1.870733</v>
      </c>
      <c r="G444" s="32">
        <f t="shared" si="38"/>
        <v>-8.3028510000000004</v>
      </c>
      <c r="H444" s="32">
        <f t="shared" si="37"/>
        <v>-8.3557710000000007</v>
      </c>
      <c r="I444" s="32">
        <f t="shared" si="37"/>
        <v>-9.7657799999999995</v>
      </c>
      <c r="J444" s="31">
        <v>5.3645139999999998</v>
      </c>
      <c r="K444" s="31">
        <v>1.870733</v>
      </c>
      <c r="L444" s="31">
        <v>3.42055</v>
      </c>
      <c r="M444" s="31">
        <v>10.307143999999999</v>
      </c>
      <c r="N444" s="31">
        <v>-8.3028510000000004</v>
      </c>
      <c r="O444" s="31">
        <v>5.461462</v>
      </c>
      <c r="P444" s="31">
        <v>-8.3557710000000007</v>
      </c>
      <c r="Q444" s="31">
        <v>-9.7657799999999995</v>
      </c>
      <c r="S444" s="33">
        <f t="shared" si="34"/>
        <v>3.42055</v>
      </c>
      <c r="T444">
        <v>3.42055</v>
      </c>
      <c r="U444">
        <f t="shared" si="35"/>
        <v>4</v>
      </c>
      <c r="V444">
        <f t="shared" si="33"/>
        <v>0.25</v>
      </c>
      <c r="X444" s="16">
        <v>4</v>
      </c>
    </row>
    <row r="445" spans="1:24" x14ac:dyDescent="0.25">
      <c r="A445" s="9">
        <v>5</v>
      </c>
      <c r="B445" s="32">
        <f t="shared" si="38"/>
        <v>53.065598999999999</v>
      </c>
      <c r="C445" s="32">
        <f t="shared" si="38"/>
        <v>19.461241000000001</v>
      </c>
      <c r="D445" s="32">
        <f t="shared" si="38"/>
        <v>7.1810580000000002</v>
      </c>
      <c r="E445" s="32">
        <f t="shared" si="38"/>
        <v>-7.6676739999999999</v>
      </c>
      <c r="F445" s="32">
        <f t="shared" si="38"/>
        <v>-10.880577000000001</v>
      </c>
      <c r="G445" s="32">
        <f t="shared" si="38"/>
        <v>-11.818141000000001</v>
      </c>
      <c r="H445" s="32">
        <f t="shared" si="37"/>
        <v>-12.946773</v>
      </c>
      <c r="I445" s="32">
        <f t="shared" si="37"/>
        <v>-36.394728999999998</v>
      </c>
      <c r="J445" s="31">
        <v>-12.946773</v>
      </c>
      <c r="K445" s="31">
        <v>-11.818141000000001</v>
      </c>
      <c r="L445" s="31">
        <v>-36.394728999999998</v>
      </c>
      <c r="M445" s="31">
        <v>-10.880577000000001</v>
      </c>
      <c r="N445" s="31">
        <v>19.461241000000001</v>
      </c>
      <c r="O445" s="31">
        <v>-7.6676739999999999</v>
      </c>
      <c r="P445" s="31">
        <v>53.065598999999999</v>
      </c>
      <c r="Q445" s="31">
        <v>7.1810580000000002</v>
      </c>
      <c r="S445" s="33">
        <f t="shared" si="34"/>
        <v>19.461241000000001</v>
      </c>
      <c r="T445">
        <v>19.461241000000001</v>
      </c>
      <c r="U445">
        <f t="shared" si="35"/>
        <v>2</v>
      </c>
      <c r="V445">
        <f t="shared" si="33"/>
        <v>0.5</v>
      </c>
      <c r="X445" s="16">
        <v>7</v>
      </c>
    </row>
    <row r="446" spans="1:24" x14ac:dyDescent="0.25">
      <c r="A446" s="9">
        <v>5</v>
      </c>
      <c r="B446" s="32">
        <f t="shared" si="38"/>
        <v>67.085380000000001</v>
      </c>
      <c r="C446" s="32">
        <f t="shared" si="38"/>
        <v>26.761839999999999</v>
      </c>
      <c r="D446" s="32">
        <f t="shared" si="38"/>
        <v>20.240950999999999</v>
      </c>
      <c r="E446" s="32">
        <f t="shared" si="38"/>
        <v>-0.29956899999999997</v>
      </c>
      <c r="F446" s="32">
        <f t="shared" si="38"/>
        <v>-13.503302</v>
      </c>
      <c r="G446" s="32">
        <f t="shared" si="38"/>
        <v>-22.474292999999999</v>
      </c>
      <c r="H446" s="32">
        <f t="shared" si="37"/>
        <v>-31.419264999999999</v>
      </c>
      <c r="I446" s="32">
        <f t="shared" si="37"/>
        <v>-46.391734999999997</v>
      </c>
      <c r="J446" s="31">
        <v>26.761839999999999</v>
      </c>
      <c r="K446" s="31">
        <v>20.240950999999999</v>
      </c>
      <c r="L446" s="31">
        <v>-46.391734999999997</v>
      </c>
      <c r="M446" s="31">
        <v>-22.474292999999999</v>
      </c>
      <c r="N446" s="31">
        <v>-31.419264999999999</v>
      </c>
      <c r="O446" s="31">
        <v>-13.503302</v>
      </c>
      <c r="P446" s="31">
        <v>67.085380000000001</v>
      </c>
      <c r="Q446" s="31">
        <v>-0.29956899999999997</v>
      </c>
      <c r="S446" s="33">
        <f t="shared" si="34"/>
        <v>-31.419264999999999</v>
      </c>
      <c r="T446">
        <v>-31.419264999999999</v>
      </c>
      <c r="U446">
        <f t="shared" si="35"/>
        <v>7</v>
      </c>
      <c r="V446">
        <f t="shared" si="33"/>
        <v>0.14285714285714285</v>
      </c>
      <c r="X446" s="16">
        <v>7</v>
      </c>
    </row>
    <row r="447" spans="1:24" x14ac:dyDescent="0.25">
      <c r="A447" s="9">
        <v>5</v>
      </c>
      <c r="B447" s="32">
        <f t="shared" si="38"/>
        <v>105.869956</v>
      </c>
      <c r="C447" s="32">
        <f t="shared" si="38"/>
        <v>84.514306000000005</v>
      </c>
      <c r="D447" s="32">
        <f t="shared" si="38"/>
        <v>-14.980905999999999</v>
      </c>
      <c r="E447" s="32">
        <f t="shared" si="38"/>
        <v>-23.860937</v>
      </c>
      <c r="F447" s="32">
        <f t="shared" si="38"/>
        <v>-25.279637000000001</v>
      </c>
      <c r="G447" s="32">
        <f t="shared" si="38"/>
        <v>-28.958679</v>
      </c>
      <c r="H447" s="32">
        <f t="shared" si="37"/>
        <v>-40.849598999999998</v>
      </c>
      <c r="I447" s="32">
        <f t="shared" si="37"/>
        <v>-56.454504</v>
      </c>
      <c r="J447" s="31">
        <v>-14.980905999999999</v>
      </c>
      <c r="K447" s="31">
        <v>-40.849598999999998</v>
      </c>
      <c r="L447" s="31">
        <v>-56.454504</v>
      </c>
      <c r="M447" s="31">
        <v>-25.279637000000001</v>
      </c>
      <c r="N447" s="31">
        <v>105.869956</v>
      </c>
      <c r="O447" s="31">
        <v>-28.958679</v>
      </c>
      <c r="P447" s="31">
        <v>84.514306000000005</v>
      </c>
      <c r="Q447" s="31">
        <v>-23.860937</v>
      </c>
      <c r="S447" s="33">
        <f t="shared" si="34"/>
        <v>105.869956</v>
      </c>
      <c r="T447">
        <v>105.869956</v>
      </c>
      <c r="U447">
        <f t="shared" si="35"/>
        <v>1</v>
      </c>
      <c r="V447">
        <f t="shared" si="33"/>
        <v>1</v>
      </c>
      <c r="X447" s="16">
        <v>5</v>
      </c>
    </row>
    <row r="448" spans="1:24" x14ac:dyDescent="0.25">
      <c r="A448" s="9">
        <v>5</v>
      </c>
      <c r="B448" s="32">
        <f t="shared" si="38"/>
        <v>130.67198400000001</v>
      </c>
      <c r="C448" s="32">
        <f t="shared" si="38"/>
        <v>16.763469000000001</v>
      </c>
      <c r="D448" s="32">
        <f t="shared" si="38"/>
        <v>-5.6526399999999999</v>
      </c>
      <c r="E448" s="32">
        <f t="shared" si="38"/>
        <v>-9.8067609999999998</v>
      </c>
      <c r="F448" s="32">
        <f t="shared" si="38"/>
        <v>-18.175623000000002</v>
      </c>
      <c r="G448" s="32">
        <f t="shared" si="38"/>
        <v>-24.942263000000001</v>
      </c>
      <c r="H448" s="32">
        <f t="shared" si="37"/>
        <v>-42.541007999999998</v>
      </c>
      <c r="I448" s="32">
        <f t="shared" si="37"/>
        <v>-46.317160999999999</v>
      </c>
      <c r="J448" s="31">
        <v>-9.8067609999999998</v>
      </c>
      <c r="K448" s="31">
        <v>-24.942263000000001</v>
      </c>
      <c r="L448" s="31">
        <v>-42.541007999999998</v>
      </c>
      <c r="M448" s="31">
        <v>-5.6526399999999999</v>
      </c>
      <c r="N448" s="31">
        <v>130.67198400000001</v>
      </c>
      <c r="O448" s="31">
        <v>16.763469000000001</v>
      </c>
      <c r="P448" s="31">
        <v>-18.175623000000002</v>
      </c>
      <c r="Q448" s="31">
        <v>-46.317160999999999</v>
      </c>
      <c r="S448" s="33">
        <f t="shared" si="34"/>
        <v>130.67198400000001</v>
      </c>
      <c r="T448">
        <v>130.67198400000001</v>
      </c>
      <c r="U448">
        <f t="shared" si="35"/>
        <v>1</v>
      </c>
      <c r="V448">
        <f t="shared" si="33"/>
        <v>1</v>
      </c>
      <c r="X448" s="16">
        <v>5</v>
      </c>
    </row>
    <row r="449" spans="1:24" x14ac:dyDescent="0.25">
      <c r="A449" s="9">
        <v>2</v>
      </c>
      <c r="B449" s="32">
        <f t="shared" si="38"/>
        <v>96.057911000000004</v>
      </c>
      <c r="C449" s="32">
        <f t="shared" si="38"/>
        <v>16.552288999999998</v>
      </c>
      <c r="D449" s="32">
        <f t="shared" si="38"/>
        <v>15.994083</v>
      </c>
      <c r="E449" s="32">
        <f t="shared" si="38"/>
        <v>11.326031</v>
      </c>
      <c r="F449" s="32">
        <f t="shared" si="38"/>
        <v>0.461594</v>
      </c>
      <c r="G449" s="32">
        <f t="shared" si="38"/>
        <v>-43.643456999999998</v>
      </c>
      <c r="H449" s="32">
        <f t="shared" si="37"/>
        <v>-47.564025000000001</v>
      </c>
      <c r="I449" s="32">
        <f t="shared" si="37"/>
        <v>-49.184432000000001</v>
      </c>
      <c r="J449" s="31">
        <v>-49.184432000000001</v>
      </c>
      <c r="K449" s="31">
        <v>0.461594</v>
      </c>
      <c r="L449" s="31">
        <v>-43.643456999999998</v>
      </c>
      <c r="M449" s="31">
        <v>-47.564025000000001</v>
      </c>
      <c r="N449" s="31">
        <v>15.994083</v>
      </c>
      <c r="O449" s="31">
        <v>11.326031</v>
      </c>
      <c r="P449" s="31">
        <v>16.552288999999998</v>
      </c>
      <c r="Q449" s="31">
        <v>96.057911000000004</v>
      </c>
      <c r="S449" s="33">
        <f t="shared" si="34"/>
        <v>0.461594</v>
      </c>
      <c r="T449">
        <v>0.461594</v>
      </c>
      <c r="U449">
        <f t="shared" si="35"/>
        <v>5</v>
      </c>
      <c r="V449">
        <f t="shared" si="33"/>
        <v>0.2</v>
      </c>
      <c r="X449" s="16">
        <v>8</v>
      </c>
    </row>
    <row r="450" spans="1:24" x14ac:dyDescent="0.25">
      <c r="A450" s="9">
        <v>2</v>
      </c>
      <c r="B450" s="32">
        <f t="shared" si="38"/>
        <v>16.812888000000001</v>
      </c>
      <c r="C450" s="32">
        <f t="shared" si="38"/>
        <v>16.690923000000002</v>
      </c>
      <c r="D450" s="32">
        <f t="shared" si="38"/>
        <v>11.216965999999999</v>
      </c>
      <c r="E450" s="32">
        <f t="shared" si="38"/>
        <v>4.7137130000000003</v>
      </c>
      <c r="F450" s="32">
        <f t="shared" si="38"/>
        <v>-0.197685</v>
      </c>
      <c r="G450" s="32">
        <f t="shared" si="38"/>
        <v>-4.0033159999999999</v>
      </c>
      <c r="H450" s="32">
        <f t="shared" si="37"/>
        <v>-11.349716000000001</v>
      </c>
      <c r="I450" s="32">
        <f t="shared" si="37"/>
        <v>-33.883772999999998</v>
      </c>
      <c r="J450" s="31">
        <v>11.216965999999999</v>
      </c>
      <c r="K450" s="31">
        <v>4.7137130000000003</v>
      </c>
      <c r="L450" s="31">
        <v>-11.349716000000001</v>
      </c>
      <c r="M450" s="31">
        <v>-4.0033159999999999</v>
      </c>
      <c r="N450" s="31">
        <v>-33.883772999999998</v>
      </c>
      <c r="O450" s="31">
        <v>16.690923000000002</v>
      </c>
      <c r="P450" s="31">
        <v>-0.197685</v>
      </c>
      <c r="Q450" s="31">
        <v>16.812888000000001</v>
      </c>
      <c r="S450" s="33">
        <f t="shared" si="34"/>
        <v>4.7137130000000003</v>
      </c>
      <c r="T450">
        <v>4.7137130000000003</v>
      </c>
      <c r="U450">
        <f t="shared" si="35"/>
        <v>4</v>
      </c>
      <c r="V450">
        <f t="shared" si="33"/>
        <v>0.25</v>
      </c>
      <c r="X450" s="16">
        <v>8</v>
      </c>
    </row>
    <row r="451" spans="1:24" x14ac:dyDescent="0.25">
      <c r="A451" s="9">
        <v>7</v>
      </c>
      <c r="B451" s="32">
        <f t="shared" si="38"/>
        <v>137.827032</v>
      </c>
      <c r="C451" s="32">
        <f t="shared" si="38"/>
        <v>23.205507000000001</v>
      </c>
      <c r="D451" s="32">
        <f t="shared" si="38"/>
        <v>12.172833000000001</v>
      </c>
      <c r="E451" s="32">
        <f t="shared" si="38"/>
        <v>5.2672210000000002</v>
      </c>
      <c r="F451" s="32">
        <f t="shared" si="38"/>
        <v>-9.8094590000000004</v>
      </c>
      <c r="G451" s="32">
        <f t="shared" si="38"/>
        <v>-33.561357999999998</v>
      </c>
      <c r="H451" s="32">
        <f t="shared" si="37"/>
        <v>-48.720579000000001</v>
      </c>
      <c r="I451" s="32">
        <f t="shared" si="37"/>
        <v>-86.381191999999999</v>
      </c>
      <c r="J451" s="31">
        <v>5.2672210000000002</v>
      </c>
      <c r="K451" s="31">
        <v>12.172833000000001</v>
      </c>
      <c r="L451" s="31">
        <v>-86.381191999999999</v>
      </c>
      <c r="M451" s="31">
        <v>-33.561357999999998</v>
      </c>
      <c r="N451" s="31">
        <v>23.205507000000001</v>
      </c>
      <c r="O451" s="31">
        <v>-48.720579000000001</v>
      </c>
      <c r="P451" s="31">
        <v>137.827032</v>
      </c>
      <c r="Q451" s="31">
        <v>-9.8094590000000004</v>
      </c>
      <c r="S451" s="33">
        <f t="shared" si="34"/>
        <v>137.827032</v>
      </c>
      <c r="T451">
        <v>137.827032</v>
      </c>
      <c r="U451">
        <f t="shared" si="35"/>
        <v>1</v>
      </c>
      <c r="V451">
        <f t="shared" si="33"/>
        <v>1</v>
      </c>
      <c r="X451" s="16">
        <v>7</v>
      </c>
    </row>
    <row r="452" spans="1:24" x14ac:dyDescent="0.25">
      <c r="A452" s="9">
        <v>6</v>
      </c>
      <c r="B452" s="32">
        <f t="shared" si="38"/>
        <v>61.901617000000002</v>
      </c>
      <c r="C452" s="32">
        <f t="shared" si="38"/>
        <v>50.031301999999997</v>
      </c>
      <c r="D452" s="32">
        <f t="shared" si="38"/>
        <v>26.170283000000001</v>
      </c>
      <c r="E452" s="32">
        <f t="shared" si="38"/>
        <v>23.196252999999999</v>
      </c>
      <c r="F452" s="32">
        <f t="shared" si="38"/>
        <v>-31.922518</v>
      </c>
      <c r="G452" s="32">
        <f t="shared" si="38"/>
        <v>-32.061549999999997</v>
      </c>
      <c r="H452" s="32">
        <f t="shared" si="37"/>
        <v>-44.724069</v>
      </c>
      <c r="I452" s="32">
        <f t="shared" si="37"/>
        <v>-52.591315999999999</v>
      </c>
      <c r="J452" s="31">
        <v>50.031301999999997</v>
      </c>
      <c r="K452" s="31">
        <v>26.170283000000001</v>
      </c>
      <c r="L452" s="31">
        <v>-44.724069</v>
      </c>
      <c r="M452" s="31">
        <v>-52.591315999999999</v>
      </c>
      <c r="N452" s="31">
        <v>61.901617000000002</v>
      </c>
      <c r="O452" s="31">
        <v>23.196252999999999</v>
      </c>
      <c r="P452" s="31">
        <v>-31.922518</v>
      </c>
      <c r="Q452" s="31">
        <v>-32.061549999999997</v>
      </c>
      <c r="S452" s="33">
        <f t="shared" si="34"/>
        <v>23.196252999999999</v>
      </c>
      <c r="T452">
        <v>23.196252999999999</v>
      </c>
      <c r="U452">
        <f t="shared" si="35"/>
        <v>4</v>
      </c>
      <c r="V452">
        <f t="shared" ref="V452:V515" si="39">1/U452</f>
        <v>0.25</v>
      </c>
      <c r="X452" s="16">
        <v>5</v>
      </c>
    </row>
    <row r="453" spans="1:24" x14ac:dyDescent="0.25">
      <c r="A453" s="9">
        <v>5</v>
      </c>
      <c r="B453" s="32">
        <f t="shared" si="38"/>
        <v>41.234174000000003</v>
      </c>
      <c r="C453" s="32">
        <f t="shared" si="38"/>
        <v>13.034625</v>
      </c>
      <c r="D453" s="32">
        <f t="shared" si="38"/>
        <v>1.2483359999999999</v>
      </c>
      <c r="E453" s="32">
        <f t="shared" si="38"/>
        <v>-4.8997210000000004</v>
      </c>
      <c r="F453" s="32">
        <f t="shared" si="38"/>
        <v>-10.543585</v>
      </c>
      <c r="G453" s="32">
        <f t="shared" si="38"/>
        <v>-10.555941000000001</v>
      </c>
      <c r="H453" s="32">
        <f t="shared" si="37"/>
        <v>-11.767683</v>
      </c>
      <c r="I453" s="32">
        <f t="shared" si="37"/>
        <v>-17.750207</v>
      </c>
      <c r="J453" s="31">
        <v>41.234174000000003</v>
      </c>
      <c r="K453" s="31">
        <v>-17.750207</v>
      </c>
      <c r="L453" s="31">
        <v>-10.555941000000001</v>
      </c>
      <c r="M453" s="31">
        <v>1.2483359999999999</v>
      </c>
      <c r="N453" s="31">
        <v>13.034625</v>
      </c>
      <c r="O453" s="31">
        <v>-4.8997210000000004</v>
      </c>
      <c r="P453" s="31">
        <v>-11.767683</v>
      </c>
      <c r="Q453" s="31">
        <v>-10.543585</v>
      </c>
      <c r="S453" s="33">
        <f t="shared" ref="S453:S516" si="40">IF(A453=1,J453,IF(A453=2,K453,IF(A453=3,L453,IF(A453=4,M453,IF(A453=5,N453,IF(A453=6,O453,IF(A453=7,P453,IF(A453=8,Q453,0))))))))</f>
        <v>13.034625</v>
      </c>
      <c r="T453">
        <v>13.034625</v>
      </c>
      <c r="U453">
        <f t="shared" ref="U453:U516" si="41">IF(T453=B453,1,IF(T453=C453,2,IF(T453=D453,3,IF(E453=T453,4,IF(F453=T453,5,IF(G453=T453,6,IF(H453=T453,7,IF(I453=T453,8,0))))))))</f>
        <v>2</v>
      </c>
      <c r="V453">
        <f t="shared" si="39"/>
        <v>0.5</v>
      </c>
      <c r="X453" s="16">
        <v>1</v>
      </c>
    </row>
    <row r="454" spans="1:24" x14ac:dyDescent="0.25">
      <c r="A454" s="9">
        <v>5</v>
      </c>
      <c r="B454" s="32">
        <f t="shared" si="38"/>
        <v>58.457571999999999</v>
      </c>
      <c r="C454" s="32">
        <f t="shared" si="38"/>
        <v>47.988726</v>
      </c>
      <c r="D454" s="32">
        <f t="shared" si="38"/>
        <v>-0.51717000000000002</v>
      </c>
      <c r="E454" s="32">
        <f t="shared" si="38"/>
        <v>-6.7799459999999998</v>
      </c>
      <c r="F454" s="32">
        <f t="shared" si="38"/>
        <v>-7.8607389999999997</v>
      </c>
      <c r="G454" s="32">
        <f t="shared" si="38"/>
        <v>-19.122809</v>
      </c>
      <c r="H454" s="32">
        <f t="shared" si="37"/>
        <v>-28.197454</v>
      </c>
      <c r="I454" s="32">
        <f t="shared" si="37"/>
        <v>-43.968176999999997</v>
      </c>
      <c r="J454" s="31">
        <v>-0.51717000000000002</v>
      </c>
      <c r="K454" s="31">
        <v>-7.8607389999999997</v>
      </c>
      <c r="L454" s="31">
        <v>-43.968176999999997</v>
      </c>
      <c r="M454" s="31">
        <v>-6.7799459999999998</v>
      </c>
      <c r="N454" s="31">
        <v>58.457571999999999</v>
      </c>
      <c r="O454" s="31">
        <v>-28.197454</v>
      </c>
      <c r="P454" s="31">
        <v>47.988726</v>
      </c>
      <c r="Q454" s="31">
        <v>-19.122809</v>
      </c>
      <c r="S454" s="33">
        <f t="shared" si="40"/>
        <v>58.457571999999999</v>
      </c>
      <c r="T454">
        <v>58.457571999999999</v>
      </c>
      <c r="U454">
        <f t="shared" si="41"/>
        <v>1</v>
      </c>
      <c r="V454">
        <f t="shared" si="39"/>
        <v>1</v>
      </c>
      <c r="X454" s="16">
        <v>5</v>
      </c>
    </row>
    <row r="455" spans="1:24" x14ac:dyDescent="0.25">
      <c r="A455" s="9">
        <v>2</v>
      </c>
      <c r="B455" s="32">
        <f t="shared" si="38"/>
        <v>98.691661999999994</v>
      </c>
      <c r="C455" s="32">
        <f t="shared" si="38"/>
        <v>54.971803999999999</v>
      </c>
      <c r="D455" s="32">
        <f t="shared" si="38"/>
        <v>53.668078000000001</v>
      </c>
      <c r="E455" s="32">
        <f t="shared" si="38"/>
        <v>9.0684149999999999</v>
      </c>
      <c r="F455" s="32">
        <f t="shared" si="38"/>
        <v>-40.350324000000001</v>
      </c>
      <c r="G455" s="32">
        <f t="shared" si="38"/>
        <v>-51.945315000000001</v>
      </c>
      <c r="H455" s="32">
        <f t="shared" si="37"/>
        <v>-55.840828000000002</v>
      </c>
      <c r="I455" s="32">
        <f t="shared" si="37"/>
        <v>-68.263492999999997</v>
      </c>
      <c r="J455" s="31">
        <v>-40.350324000000001</v>
      </c>
      <c r="K455" s="31">
        <v>54.971803999999999</v>
      </c>
      <c r="L455" s="31">
        <v>-55.840828000000002</v>
      </c>
      <c r="M455" s="31">
        <v>-51.945315000000001</v>
      </c>
      <c r="N455" s="31">
        <v>98.691661999999994</v>
      </c>
      <c r="O455" s="31">
        <v>53.668078000000001</v>
      </c>
      <c r="P455" s="31">
        <v>9.0684149999999999</v>
      </c>
      <c r="Q455" s="31">
        <v>-68.263492999999997</v>
      </c>
      <c r="S455" s="33">
        <f t="shared" si="40"/>
        <v>54.971803999999999</v>
      </c>
      <c r="T455">
        <v>54.971803999999999</v>
      </c>
      <c r="U455">
        <f t="shared" si="41"/>
        <v>2</v>
      </c>
      <c r="V455">
        <f t="shared" si="39"/>
        <v>0.5</v>
      </c>
      <c r="X455" s="16">
        <v>5</v>
      </c>
    </row>
    <row r="456" spans="1:24" x14ac:dyDescent="0.25">
      <c r="A456" s="9">
        <v>6</v>
      </c>
      <c r="B456" s="32">
        <f t="shared" si="38"/>
        <v>54.502042000000003</v>
      </c>
      <c r="C456" s="32">
        <f t="shared" si="38"/>
        <v>50.973241999999999</v>
      </c>
      <c r="D456" s="32">
        <f t="shared" si="38"/>
        <v>21.207023</v>
      </c>
      <c r="E456" s="32">
        <f t="shared" si="38"/>
        <v>-3.440115</v>
      </c>
      <c r="F456" s="32">
        <f t="shared" si="38"/>
        <v>-18.915469000000002</v>
      </c>
      <c r="G456" s="32">
        <f t="shared" si="38"/>
        <v>-29.17662</v>
      </c>
      <c r="H456" s="32">
        <f t="shared" si="37"/>
        <v>-32.923675000000003</v>
      </c>
      <c r="I456" s="32">
        <f t="shared" si="37"/>
        <v>-42.226430000000001</v>
      </c>
      <c r="J456" s="31">
        <v>-29.17662</v>
      </c>
      <c r="K456" s="31">
        <v>21.207023</v>
      </c>
      <c r="L456" s="31">
        <v>-18.915469000000002</v>
      </c>
      <c r="M456" s="31">
        <v>-42.226430000000001</v>
      </c>
      <c r="N456" s="31">
        <v>54.502042000000003</v>
      </c>
      <c r="O456" s="31">
        <v>-3.440115</v>
      </c>
      <c r="P456" s="31">
        <v>50.973241999999999</v>
      </c>
      <c r="Q456" s="31">
        <v>-32.923675000000003</v>
      </c>
      <c r="S456" s="33">
        <f t="shared" si="40"/>
        <v>-3.440115</v>
      </c>
      <c r="T456">
        <v>-3.440115</v>
      </c>
      <c r="U456">
        <f t="shared" si="41"/>
        <v>4</v>
      </c>
      <c r="V456">
        <f t="shared" si="39"/>
        <v>0.25</v>
      </c>
      <c r="X456" s="16">
        <v>5</v>
      </c>
    </row>
    <row r="457" spans="1:24" x14ac:dyDescent="0.25">
      <c r="A457" s="9">
        <v>8</v>
      </c>
      <c r="B457" s="32">
        <f t="shared" si="38"/>
        <v>8.6599989999999991</v>
      </c>
      <c r="C457" s="32">
        <f t="shared" si="38"/>
        <v>5.7822360000000002</v>
      </c>
      <c r="D457" s="32">
        <f t="shared" si="38"/>
        <v>0.67445500000000003</v>
      </c>
      <c r="E457" s="32">
        <f t="shared" si="38"/>
        <v>0.105084</v>
      </c>
      <c r="F457" s="32">
        <f t="shared" si="38"/>
        <v>-1.6616329999999999</v>
      </c>
      <c r="G457" s="32">
        <f t="shared" si="38"/>
        <v>-2.3814510000000002</v>
      </c>
      <c r="H457" s="32">
        <f t="shared" si="37"/>
        <v>-4.4023899999999996</v>
      </c>
      <c r="I457" s="32">
        <f t="shared" si="37"/>
        <v>-6.7763030000000004</v>
      </c>
      <c r="J457" s="31">
        <v>-1.6616329999999999</v>
      </c>
      <c r="K457" s="31">
        <v>8.6599989999999991</v>
      </c>
      <c r="L457" s="31">
        <v>-4.4023899999999996</v>
      </c>
      <c r="M457" s="31">
        <v>0.105084</v>
      </c>
      <c r="N457" s="31">
        <v>0.67445500000000003</v>
      </c>
      <c r="O457" s="31">
        <v>5.7822360000000002</v>
      </c>
      <c r="P457" s="31">
        <v>-2.3814510000000002</v>
      </c>
      <c r="Q457" s="31">
        <v>-6.7763030000000004</v>
      </c>
      <c r="S457" s="33">
        <f t="shared" si="40"/>
        <v>-6.7763030000000004</v>
      </c>
      <c r="T457">
        <v>-6.7763030000000004</v>
      </c>
      <c r="U457">
        <f t="shared" si="41"/>
        <v>8</v>
      </c>
      <c r="V457">
        <f t="shared" si="39"/>
        <v>0.125</v>
      </c>
      <c r="X457" s="16">
        <v>2</v>
      </c>
    </row>
    <row r="458" spans="1:24" x14ac:dyDescent="0.25">
      <c r="A458" s="9">
        <v>5</v>
      </c>
      <c r="B458" s="32">
        <f t="shared" si="38"/>
        <v>125.141887</v>
      </c>
      <c r="C458" s="32">
        <f t="shared" si="38"/>
        <v>21.127808000000002</v>
      </c>
      <c r="D458" s="32">
        <f t="shared" si="38"/>
        <v>0.69964800000000005</v>
      </c>
      <c r="E458" s="32">
        <f t="shared" si="38"/>
        <v>-13.642016</v>
      </c>
      <c r="F458" s="32">
        <f t="shared" si="38"/>
        <v>-23.114166999999998</v>
      </c>
      <c r="G458" s="32">
        <f t="shared" si="38"/>
        <v>-30.545970000000001</v>
      </c>
      <c r="H458" s="32">
        <f t="shared" si="37"/>
        <v>-37.568010000000001</v>
      </c>
      <c r="I458" s="32">
        <f t="shared" si="37"/>
        <v>-42.099178999999999</v>
      </c>
      <c r="J458" s="31">
        <v>-30.545970000000001</v>
      </c>
      <c r="K458" s="31">
        <v>21.127808000000002</v>
      </c>
      <c r="L458" s="31">
        <v>-42.099178999999999</v>
      </c>
      <c r="M458" s="31">
        <v>0.69964800000000005</v>
      </c>
      <c r="N458" s="31">
        <v>125.141887</v>
      </c>
      <c r="O458" s="31">
        <v>-13.642016</v>
      </c>
      <c r="P458" s="31">
        <v>-37.568010000000001</v>
      </c>
      <c r="Q458" s="31">
        <v>-23.114166999999998</v>
      </c>
      <c r="S458" s="33">
        <f t="shared" si="40"/>
        <v>125.141887</v>
      </c>
      <c r="T458">
        <v>125.141887</v>
      </c>
      <c r="U458">
        <f t="shared" si="41"/>
        <v>1</v>
      </c>
      <c r="V458">
        <f t="shared" si="39"/>
        <v>1</v>
      </c>
      <c r="X458" s="16">
        <v>5</v>
      </c>
    </row>
    <row r="459" spans="1:24" x14ac:dyDescent="0.25">
      <c r="A459" s="9">
        <v>5</v>
      </c>
      <c r="B459" s="32">
        <f t="shared" si="38"/>
        <v>161.061272</v>
      </c>
      <c r="C459" s="32">
        <f t="shared" si="38"/>
        <v>62.959336</v>
      </c>
      <c r="D459" s="32">
        <f t="shared" si="38"/>
        <v>51.186810999999999</v>
      </c>
      <c r="E459" s="32">
        <f t="shared" si="38"/>
        <v>16.957125999999999</v>
      </c>
      <c r="F459" s="32">
        <f t="shared" si="38"/>
        <v>-27.257971000000001</v>
      </c>
      <c r="G459" s="32">
        <f t="shared" si="38"/>
        <v>-69.301838000000004</v>
      </c>
      <c r="H459" s="32">
        <f t="shared" si="37"/>
        <v>-87.178849999999997</v>
      </c>
      <c r="I459" s="32">
        <f t="shared" si="37"/>
        <v>-108.425898</v>
      </c>
      <c r="J459" s="31">
        <v>-69.301838000000004</v>
      </c>
      <c r="K459" s="31">
        <v>62.959336</v>
      </c>
      <c r="L459" s="31">
        <v>-108.425898</v>
      </c>
      <c r="M459" s="31">
        <v>-87.178849999999997</v>
      </c>
      <c r="N459" s="31">
        <v>161.061272</v>
      </c>
      <c r="O459" s="31">
        <v>-27.257971000000001</v>
      </c>
      <c r="P459" s="31">
        <v>51.186810999999999</v>
      </c>
      <c r="Q459" s="31">
        <v>16.957125999999999</v>
      </c>
      <c r="S459" s="33">
        <f t="shared" si="40"/>
        <v>161.061272</v>
      </c>
      <c r="T459">
        <v>161.061272</v>
      </c>
      <c r="U459">
        <f t="shared" si="41"/>
        <v>1</v>
      </c>
      <c r="V459">
        <f t="shared" si="39"/>
        <v>1</v>
      </c>
      <c r="X459" s="16">
        <v>5</v>
      </c>
    </row>
    <row r="460" spans="1:24" x14ac:dyDescent="0.25">
      <c r="A460" s="9">
        <v>2</v>
      </c>
      <c r="B460" s="32">
        <f t="shared" si="38"/>
        <v>19.303099</v>
      </c>
      <c r="C460" s="32">
        <f t="shared" si="38"/>
        <v>2.2204169999999999</v>
      </c>
      <c r="D460" s="32">
        <f t="shared" si="38"/>
        <v>0.54472699999999996</v>
      </c>
      <c r="E460" s="32">
        <f t="shared" si="38"/>
        <v>0.35042400000000001</v>
      </c>
      <c r="F460" s="32">
        <f t="shared" si="38"/>
        <v>-0.58599800000000002</v>
      </c>
      <c r="G460" s="32">
        <f t="shared" si="38"/>
        <v>-4.9012270000000004</v>
      </c>
      <c r="H460" s="32">
        <f t="shared" si="37"/>
        <v>-5.5053010000000002</v>
      </c>
      <c r="I460" s="32">
        <f t="shared" si="37"/>
        <v>-11.426140999999999</v>
      </c>
      <c r="J460" s="31">
        <v>-5.5053010000000002</v>
      </c>
      <c r="K460" s="31">
        <v>0.35042400000000001</v>
      </c>
      <c r="L460" s="31">
        <v>-11.426140999999999</v>
      </c>
      <c r="M460" s="31">
        <v>0.54472699999999996</v>
      </c>
      <c r="N460" s="31">
        <v>19.303099</v>
      </c>
      <c r="O460" s="31">
        <v>2.2204169999999999</v>
      </c>
      <c r="P460" s="31">
        <v>-4.9012270000000004</v>
      </c>
      <c r="Q460" s="31">
        <v>-0.58599800000000002</v>
      </c>
      <c r="S460" s="33">
        <f t="shared" si="40"/>
        <v>0.35042400000000001</v>
      </c>
      <c r="T460">
        <v>0.35042400000000001</v>
      </c>
      <c r="U460">
        <f t="shared" si="41"/>
        <v>4</v>
      </c>
      <c r="V460">
        <f t="shared" si="39"/>
        <v>0.25</v>
      </c>
      <c r="X460" s="16">
        <v>5</v>
      </c>
    </row>
    <row r="461" spans="1:24" x14ac:dyDescent="0.25">
      <c r="A461" s="9">
        <v>7</v>
      </c>
      <c r="B461" s="32">
        <f t="shared" si="38"/>
        <v>53.977465000000002</v>
      </c>
      <c r="C461" s="32">
        <f t="shared" si="38"/>
        <v>39.702264999999997</v>
      </c>
      <c r="D461" s="32">
        <f t="shared" si="38"/>
        <v>36.631886999999999</v>
      </c>
      <c r="E461" s="32">
        <f t="shared" si="38"/>
        <v>20.465610000000002</v>
      </c>
      <c r="F461" s="32">
        <f t="shared" si="38"/>
        <v>3.3809710000000002</v>
      </c>
      <c r="G461" s="32">
        <f t="shared" si="38"/>
        <v>-1.0517590000000001</v>
      </c>
      <c r="H461" s="32">
        <f t="shared" si="37"/>
        <v>-55.919853000000003</v>
      </c>
      <c r="I461" s="32">
        <f t="shared" si="37"/>
        <v>-97.186593999999999</v>
      </c>
      <c r="J461" s="31">
        <v>39.702264999999997</v>
      </c>
      <c r="K461" s="31">
        <v>36.631886999999999</v>
      </c>
      <c r="L461" s="31">
        <v>20.465610000000002</v>
      </c>
      <c r="M461" s="31">
        <v>-55.919853000000003</v>
      </c>
      <c r="N461" s="31">
        <v>-97.186593999999999</v>
      </c>
      <c r="O461" s="31">
        <v>-1.0517590000000001</v>
      </c>
      <c r="P461" s="31">
        <v>53.977465000000002</v>
      </c>
      <c r="Q461" s="31">
        <v>3.3809710000000002</v>
      </c>
      <c r="S461" s="33">
        <f t="shared" si="40"/>
        <v>53.977465000000002</v>
      </c>
      <c r="T461">
        <v>53.977465000000002</v>
      </c>
      <c r="U461">
        <f t="shared" si="41"/>
        <v>1</v>
      </c>
      <c r="V461">
        <f t="shared" si="39"/>
        <v>1</v>
      </c>
      <c r="X461" s="16">
        <v>7</v>
      </c>
    </row>
    <row r="462" spans="1:24" x14ac:dyDescent="0.25">
      <c r="A462" s="9">
        <v>7</v>
      </c>
      <c r="B462" s="32">
        <f t="shared" si="38"/>
        <v>59.361628000000003</v>
      </c>
      <c r="C462" s="32">
        <f t="shared" si="38"/>
        <v>39.638795000000002</v>
      </c>
      <c r="D462" s="32">
        <f t="shared" si="38"/>
        <v>6.7687530000000002</v>
      </c>
      <c r="E462" s="32">
        <f t="shared" si="38"/>
        <v>-8.5737550000000002</v>
      </c>
      <c r="F462" s="32">
        <f t="shared" si="38"/>
        <v>-17.099633000000001</v>
      </c>
      <c r="G462" s="32">
        <f t="shared" si="38"/>
        <v>-25.691317999999999</v>
      </c>
      <c r="H462" s="32">
        <f t="shared" si="37"/>
        <v>-25.801148000000001</v>
      </c>
      <c r="I462" s="32">
        <f t="shared" si="37"/>
        <v>-28.603321000000001</v>
      </c>
      <c r="J462" s="31">
        <v>-25.691317999999999</v>
      </c>
      <c r="K462" s="31">
        <v>6.7687530000000002</v>
      </c>
      <c r="L462" s="31">
        <v>-28.603321000000001</v>
      </c>
      <c r="M462" s="31">
        <v>-8.5737550000000002</v>
      </c>
      <c r="N462" s="31">
        <v>39.638795000000002</v>
      </c>
      <c r="O462" s="31">
        <v>-17.099633000000001</v>
      </c>
      <c r="P462" s="31">
        <v>59.361628000000003</v>
      </c>
      <c r="Q462" s="31">
        <v>-25.801148000000001</v>
      </c>
      <c r="S462" s="33">
        <f t="shared" si="40"/>
        <v>59.361628000000003</v>
      </c>
      <c r="T462">
        <v>59.361628000000003</v>
      </c>
      <c r="U462">
        <f t="shared" si="41"/>
        <v>1</v>
      </c>
      <c r="V462">
        <f t="shared" si="39"/>
        <v>1</v>
      </c>
      <c r="X462" s="16">
        <v>7</v>
      </c>
    </row>
    <row r="463" spans="1:24" x14ac:dyDescent="0.25">
      <c r="A463" s="9">
        <v>7</v>
      </c>
      <c r="B463" s="32">
        <f t="shared" si="38"/>
        <v>86.262401999999994</v>
      </c>
      <c r="C463" s="32">
        <f t="shared" si="38"/>
        <v>81.839331999999999</v>
      </c>
      <c r="D463" s="32">
        <f t="shared" si="38"/>
        <v>80.316305</v>
      </c>
      <c r="E463" s="32">
        <f t="shared" si="38"/>
        <v>25.881713999999999</v>
      </c>
      <c r="F463" s="32">
        <f t="shared" si="38"/>
        <v>-44.200437999999998</v>
      </c>
      <c r="G463" s="32">
        <f t="shared" si="38"/>
        <v>-64.446074999999993</v>
      </c>
      <c r="H463" s="32">
        <f t="shared" si="37"/>
        <v>-81.829836</v>
      </c>
      <c r="I463" s="32">
        <f t="shared" si="37"/>
        <v>-83.823420999999996</v>
      </c>
      <c r="J463" s="31">
        <v>-44.200437999999998</v>
      </c>
      <c r="K463" s="31">
        <v>25.881713999999999</v>
      </c>
      <c r="L463" s="31">
        <v>-83.823420999999996</v>
      </c>
      <c r="M463" s="31">
        <v>-64.446074999999993</v>
      </c>
      <c r="N463" s="31">
        <v>86.262401999999994</v>
      </c>
      <c r="O463" s="31">
        <v>81.839331999999999</v>
      </c>
      <c r="P463" s="31">
        <v>80.316305</v>
      </c>
      <c r="Q463" s="31">
        <v>-81.829836</v>
      </c>
      <c r="S463" s="33">
        <f t="shared" si="40"/>
        <v>80.316305</v>
      </c>
      <c r="T463">
        <v>80.316305</v>
      </c>
      <c r="U463">
        <f t="shared" si="41"/>
        <v>3</v>
      </c>
      <c r="V463">
        <f t="shared" si="39"/>
        <v>0.33333333333333331</v>
      </c>
      <c r="X463" s="16">
        <v>5</v>
      </c>
    </row>
    <row r="464" spans="1:24" x14ac:dyDescent="0.25">
      <c r="A464" s="9">
        <v>7</v>
      </c>
      <c r="B464" s="32">
        <f t="shared" si="38"/>
        <v>48.924900999999998</v>
      </c>
      <c r="C464" s="32">
        <f t="shared" si="38"/>
        <v>29.212194</v>
      </c>
      <c r="D464" s="32">
        <f t="shared" si="38"/>
        <v>5.8959820000000001</v>
      </c>
      <c r="E464" s="32">
        <f t="shared" si="38"/>
        <v>-3.143195</v>
      </c>
      <c r="F464" s="32">
        <f t="shared" si="38"/>
        <v>-8.1376349999999995</v>
      </c>
      <c r="G464" s="32">
        <f t="shared" si="38"/>
        <v>-10.226276</v>
      </c>
      <c r="H464" s="32">
        <f t="shared" si="37"/>
        <v>-17.312598000000001</v>
      </c>
      <c r="I464" s="32">
        <f t="shared" si="37"/>
        <v>-45.213374000000002</v>
      </c>
      <c r="J464" s="31">
        <v>29.212194</v>
      </c>
      <c r="K464" s="31">
        <v>-10.226276</v>
      </c>
      <c r="L464" s="31">
        <v>-17.312598000000001</v>
      </c>
      <c r="M464" s="31">
        <v>-8.1376349999999995</v>
      </c>
      <c r="N464" s="31">
        <v>5.8959820000000001</v>
      </c>
      <c r="O464" s="31">
        <v>-3.143195</v>
      </c>
      <c r="P464" s="31">
        <v>48.924900999999998</v>
      </c>
      <c r="Q464" s="31">
        <v>-45.213374000000002</v>
      </c>
      <c r="S464" s="33">
        <f t="shared" si="40"/>
        <v>48.924900999999998</v>
      </c>
      <c r="T464">
        <v>48.924900999999998</v>
      </c>
      <c r="U464">
        <f t="shared" si="41"/>
        <v>1</v>
      </c>
      <c r="V464">
        <f t="shared" si="39"/>
        <v>1</v>
      </c>
      <c r="X464" s="16">
        <v>7</v>
      </c>
    </row>
    <row r="465" spans="1:24" x14ac:dyDescent="0.25">
      <c r="A465" s="9">
        <v>4</v>
      </c>
      <c r="B465" s="32">
        <f t="shared" si="38"/>
        <v>18.832298000000002</v>
      </c>
      <c r="C465" s="32">
        <f t="shared" si="38"/>
        <v>13.797603000000001</v>
      </c>
      <c r="D465" s="32">
        <f t="shared" si="38"/>
        <v>5.6889370000000001</v>
      </c>
      <c r="E465" s="32">
        <f t="shared" si="38"/>
        <v>4.1958929999999999</v>
      </c>
      <c r="F465" s="32">
        <f t="shared" si="38"/>
        <v>3.4835609999999999</v>
      </c>
      <c r="G465" s="32">
        <f t="shared" si="38"/>
        <v>-7.9966989999999996</v>
      </c>
      <c r="H465" s="32">
        <f t="shared" si="37"/>
        <v>-9.2214659999999995</v>
      </c>
      <c r="I465" s="32">
        <f t="shared" si="37"/>
        <v>-28.780134</v>
      </c>
      <c r="J465" s="31">
        <v>3.4835609999999999</v>
      </c>
      <c r="K465" s="31">
        <v>-28.780134</v>
      </c>
      <c r="L465" s="31">
        <v>18.832298000000002</v>
      </c>
      <c r="M465" s="31">
        <v>13.797603000000001</v>
      </c>
      <c r="N465" s="31">
        <v>-9.2214659999999995</v>
      </c>
      <c r="O465" s="31">
        <v>4.1958929999999999</v>
      </c>
      <c r="P465" s="31">
        <v>5.6889370000000001</v>
      </c>
      <c r="Q465" s="31">
        <v>-7.9966989999999996</v>
      </c>
      <c r="S465" s="33">
        <f t="shared" si="40"/>
        <v>13.797603000000001</v>
      </c>
      <c r="T465">
        <v>13.797603000000001</v>
      </c>
      <c r="U465">
        <f t="shared" si="41"/>
        <v>2</v>
      </c>
      <c r="V465">
        <f t="shared" si="39"/>
        <v>0.5</v>
      </c>
      <c r="X465" s="16">
        <v>3</v>
      </c>
    </row>
    <row r="466" spans="1:24" x14ac:dyDescent="0.25">
      <c r="A466" s="9">
        <v>8</v>
      </c>
      <c r="B466" s="32">
        <f t="shared" si="38"/>
        <v>23.214860999999999</v>
      </c>
      <c r="C466" s="32">
        <f t="shared" si="38"/>
        <v>14.943819</v>
      </c>
      <c r="D466" s="32">
        <f t="shared" si="38"/>
        <v>7.4701190000000004</v>
      </c>
      <c r="E466" s="32">
        <f t="shared" si="38"/>
        <v>7.0456519999999996</v>
      </c>
      <c r="F466" s="32">
        <f t="shared" si="38"/>
        <v>-5.9042519999999996</v>
      </c>
      <c r="G466" s="32">
        <f t="shared" si="38"/>
        <v>-10.790020999999999</v>
      </c>
      <c r="H466" s="32">
        <f t="shared" si="37"/>
        <v>-14.258546000000001</v>
      </c>
      <c r="I466" s="32">
        <f t="shared" si="37"/>
        <v>-21.721632</v>
      </c>
      <c r="J466" s="31">
        <v>-10.790020999999999</v>
      </c>
      <c r="K466" s="31">
        <v>23.214860999999999</v>
      </c>
      <c r="L466" s="31">
        <v>-5.9042519999999996</v>
      </c>
      <c r="M466" s="31">
        <v>-21.721632</v>
      </c>
      <c r="N466" s="31">
        <v>14.943819</v>
      </c>
      <c r="O466" s="31">
        <v>7.4701190000000004</v>
      </c>
      <c r="P466" s="31">
        <v>-14.258546000000001</v>
      </c>
      <c r="Q466" s="31">
        <v>7.0456519999999996</v>
      </c>
      <c r="S466" s="33">
        <f t="shared" si="40"/>
        <v>7.0456519999999996</v>
      </c>
      <c r="T466">
        <v>7.0456519999999996</v>
      </c>
      <c r="U466">
        <f t="shared" si="41"/>
        <v>4</v>
      </c>
      <c r="V466">
        <f t="shared" si="39"/>
        <v>0.25</v>
      </c>
      <c r="X466" s="16">
        <v>2</v>
      </c>
    </row>
    <row r="467" spans="1:24" x14ac:dyDescent="0.25">
      <c r="A467" s="9">
        <v>8</v>
      </c>
      <c r="B467" s="32">
        <f t="shared" si="38"/>
        <v>34.688549000000002</v>
      </c>
      <c r="C467" s="32">
        <f t="shared" si="38"/>
        <v>6.4179199999999996</v>
      </c>
      <c r="D467" s="32">
        <f t="shared" si="38"/>
        <v>5.6503560000000004</v>
      </c>
      <c r="E467" s="32">
        <f t="shared" ref="B467:I504" si="42">LARGE($J467:$Q467,COLUMN()-1)</f>
        <v>-3.8663750000000001</v>
      </c>
      <c r="F467" s="32">
        <f t="shared" si="42"/>
        <v>-5.4373009999999997</v>
      </c>
      <c r="G467" s="32">
        <f t="shared" si="42"/>
        <v>-6.0190299999999999</v>
      </c>
      <c r="H467" s="32">
        <f t="shared" si="37"/>
        <v>-6.2994779999999997</v>
      </c>
      <c r="I467" s="32">
        <f t="shared" si="37"/>
        <v>-25.134640999999998</v>
      </c>
      <c r="J467" s="31">
        <v>-6.0190299999999999</v>
      </c>
      <c r="K467" s="31">
        <v>34.688549000000002</v>
      </c>
      <c r="L467" s="31">
        <v>-5.4373009999999997</v>
      </c>
      <c r="M467" s="31">
        <v>5.6503560000000004</v>
      </c>
      <c r="N467" s="31">
        <v>6.4179199999999996</v>
      </c>
      <c r="O467" s="31">
        <v>-6.2994779999999997</v>
      </c>
      <c r="P467" s="31">
        <v>-25.134640999999998</v>
      </c>
      <c r="Q467" s="31">
        <v>-3.8663750000000001</v>
      </c>
      <c r="S467" s="33">
        <f t="shared" si="40"/>
        <v>-3.8663750000000001</v>
      </c>
      <c r="T467">
        <v>-3.8663750000000001</v>
      </c>
      <c r="U467">
        <f t="shared" si="41"/>
        <v>4</v>
      </c>
      <c r="V467">
        <f t="shared" si="39"/>
        <v>0.25</v>
      </c>
      <c r="X467" s="16">
        <v>2</v>
      </c>
    </row>
    <row r="468" spans="1:24" x14ac:dyDescent="0.25">
      <c r="A468" s="9">
        <v>2</v>
      </c>
      <c r="B468" s="32">
        <f t="shared" si="42"/>
        <v>23.646052000000001</v>
      </c>
      <c r="C468" s="32">
        <f t="shared" si="42"/>
        <v>7.6107240000000003</v>
      </c>
      <c r="D468" s="32">
        <f t="shared" si="42"/>
        <v>4.9987360000000001</v>
      </c>
      <c r="E468" s="32">
        <f t="shared" si="42"/>
        <v>-1.4464459999999999</v>
      </c>
      <c r="F468" s="32">
        <f t="shared" si="42"/>
        <v>-3.2670759999999999</v>
      </c>
      <c r="G468" s="32">
        <f t="shared" si="42"/>
        <v>-6.5498919999999998</v>
      </c>
      <c r="H468" s="32">
        <f t="shared" si="37"/>
        <v>-6.5995150000000002</v>
      </c>
      <c r="I468" s="32">
        <f t="shared" si="37"/>
        <v>-18.392583999999999</v>
      </c>
      <c r="J468" s="31">
        <v>-3.2670759999999999</v>
      </c>
      <c r="K468" s="31">
        <v>23.646052000000001</v>
      </c>
      <c r="L468" s="31">
        <v>-6.5498919999999998</v>
      </c>
      <c r="M468" s="31">
        <v>-1.4464459999999999</v>
      </c>
      <c r="N468" s="31">
        <v>7.6107240000000003</v>
      </c>
      <c r="O468" s="31">
        <v>4.9987360000000001</v>
      </c>
      <c r="P468" s="31">
        <v>-18.392583999999999</v>
      </c>
      <c r="Q468" s="31">
        <v>-6.5995150000000002</v>
      </c>
      <c r="S468" s="33">
        <f t="shared" si="40"/>
        <v>23.646052000000001</v>
      </c>
      <c r="T468">
        <v>23.646052000000001</v>
      </c>
      <c r="U468">
        <f t="shared" si="41"/>
        <v>1</v>
      </c>
      <c r="V468">
        <f t="shared" si="39"/>
        <v>1</v>
      </c>
      <c r="X468" s="16">
        <v>2</v>
      </c>
    </row>
    <row r="469" spans="1:24" x14ac:dyDescent="0.25">
      <c r="A469" s="9">
        <v>6</v>
      </c>
      <c r="B469" s="32">
        <f t="shared" si="42"/>
        <v>9.4146629999999991</v>
      </c>
      <c r="C469" s="32">
        <f t="shared" si="42"/>
        <v>7.772939</v>
      </c>
      <c r="D469" s="32">
        <f t="shared" si="42"/>
        <v>1.9755769999999999</v>
      </c>
      <c r="E469" s="32">
        <f t="shared" si="42"/>
        <v>1.542556</v>
      </c>
      <c r="F469" s="32">
        <f t="shared" si="42"/>
        <v>1.1387119999999999</v>
      </c>
      <c r="G469" s="32">
        <f t="shared" si="42"/>
        <v>-5.8806459999999996</v>
      </c>
      <c r="H469" s="32">
        <f t="shared" si="37"/>
        <v>-7.4369959999999997</v>
      </c>
      <c r="I469" s="32">
        <f t="shared" si="37"/>
        <v>-8.5268069999999998</v>
      </c>
      <c r="J469" s="31">
        <v>-7.4369959999999997</v>
      </c>
      <c r="K469" s="31">
        <v>9.4146629999999991</v>
      </c>
      <c r="L469" s="31">
        <v>-8.5268069999999998</v>
      </c>
      <c r="M469" s="31">
        <v>1.9755769999999999</v>
      </c>
      <c r="N469" s="31">
        <v>1.542556</v>
      </c>
      <c r="O469" s="31">
        <v>1.1387119999999999</v>
      </c>
      <c r="P469" s="31">
        <v>7.772939</v>
      </c>
      <c r="Q469" s="31">
        <v>-5.8806459999999996</v>
      </c>
      <c r="S469" s="33">
        <f t="shared" si="40"/>
        <v>1.1387119999999999</v>
      </c>
      <c r="T469">
        <v>1.1387119999999999</v>
      </c>
      <c r="U469">
        <f t="shared" si="41"/>
        <v>5</v>
      </c>
      <c r="V469">
        <f t="shared" si="39"/>
        <v>0.2</v>
      </c>
      <c r="X469" s="16">
        <v>2</v>
      </c>
    </row>
    <row r="470" spans="1:24" x14ac:dyDescent="0.25">
      <c r="A470" s="9">
        <v>6</v>
      </c>
      <c r="B470" s="32">
        <f t="shared" si="42"/>
        <v>27.080805000000002</v>
      </c>
      <c r="C470" s="32">
        <f t="shared" si="42"/>
        <v>12.589487999999999</v>
      </c>
      <c r="D470" s="32">
        <f t="shared" si="42"/>
        <v>5.8728590000000001</v>
      </c>
      <c r="E470" s="32">
        <f t="shared" si="42"/>
        <v>3.7047659999999998</v>
      </c>
      <c r="F470" s="32">
        <f t="shared" si="42"/>
        <v>-5.9810600000000003</v>
      </c>
      <c r="G470" s="32">
        <f t="shared" si="42"/>
        <v>-9.6046829999999996</v>
      </c>
      <c r="H470" s="32">
        <f t="shared" si="37"/>
        <v>-15.067373</v>
      </c>
      <c r="I470" s="32">
        <f t="shared" si="37"/>
        <v>-18.594802000000001</v>
      </c>
      <c r="J470" s="31">
        <v>3.7047659999999998</v>
      </c>
      <c r="K470" s="31">
        <v>-9.6046829999999996</v>
      </c>
      <c r="L470" s="31">
        <v>-18.594802000000001</v>
      </c>
      <c r="M470" s="31">
        <v>-5.9810600000000003</v>
      </c>
      <c r="N470" s="31">
        <v>27.080805000000002</v>
      </c>
      <c r="O470" s="31">
        <v>-15.067373</v>
      </c>
      <c r="P470" s="31">
        <v>12.589487999999999</v>
      </c>
      <c r="Q470" s="31">
        <v>5.8728590000000001</v>
      </c>
      <c r="S470" s="33">
        <f t="shared" si="40"/>
        <v>-15.067373</v>
      </c>
      <c r="T470">
        <v>-15.067373</v>
      </c>
      <c r="U470">
        <f t="shared" si="41"/>
        <v>7</v>
      </c>
      <c r="V470">
        <f t="shared" si="39"/>
        <v>0.14285714285714285</v>
      </c>
      <c r="X470" s="16">
        <v>5</v>
      </c>
    </row>
    <row r="471" spans="1:24" x14ac:dyDescent="0.25">
      <c r="A471" s="9">
        <v>5</v>
      </c>
      <c r="B471" s="32">
        <f t="shared" si="42"/>
        <v>11.993371</v>
      </c>
      <c r="C471" s="32">
        <f t="shared" si="42"/>
        <v>11.719279999999999</v>
      </c>
      <c r="D471" s="32">
        <f t="shared" si="42"/>
        <v>8.6042500000000004</v>
      </c>
      <c r="E471" s="32">
        <f t="shared" si="42"/>
        <v>1.161335</v>
      </c>
      <c r="F471" s="32">
        <f t="shared" si="42"/>
        <v>1.1447860000000001</v>
      </c>
      <c r="G471" s="32">
        <f t="shared" si="42"/>
        <v>-3.4817740000000001</v>
      </c>
      <c r="H471" s="32">
        <f t="shared" si="37"/>
        <v>-4.7240630000000001</v>
      </c>
      <c r="I471" s="32">
        <f t="shared" si="37"/>
        <v>-26.417185</v>
      </c>
      <c r="J471" s="31">
        <v>11.719279999999999</v>
      </c>
      <c r="K471" s="31">
        <v>8.6042500000000004</v>
      </c>
      <c r="L471" s="31">
        <v>-4.7240630000000001</v>
      </c>
      <c r="M471" s="31">
        <v>-3.4817740000000001</v>
      </c>
      <c r="N471" s="31">
        <v>11.993371</v>
      </c>
      <c r="O471" s="31">
        <v>1.1447860000000001</v>
      </c>
      <c r="P471" s="31">
        <v>-26.417185</v>
      </c>
      <c r="Q471" s="31">
        <v>1.161335</v>
      </c>
      <c r="S471" s="33">
        <f t="shared" si="40"/>
        <v>11.993371</v>
      </c>
      <c r="T471">
        <v>11.993371</v>
      </c>
      <c r="U471">
        <f t="shared" si="41"/>
        <v>1</v>
      </c>
      <c r="V471">
        <f t="shared" si="39"/>
        <v>1</v>
      </c>
      <c r="X471" s="16">
        <v>5</v>
      </c>
    </row>
    <row r="472" spans="1:24" x14ac:dyDescent="0.25">
      <c r="A472" s="9">
        <v>5</v>
      </c>
      <c r="B472" s="32">
        <f t="shared" si="42"/>
        <v>232.987447</v>
      </c>
      <c r="C472" s="32">
        <f t="shared" si="42"/>
        <v>91.081125</v>
      </c>
      <c r="D472" s="32">
        <f t="shared" si="42"/>
        <v>-25.190567999999999</v>
      </c>
      <c r="E472" s="32">
        <f t="shared" si="42"/>
        <v>-35.295712999999999</v>
      </c>
      <c r="F472" s="32">
        <f t="shared" si="42"/>
        <v>-42.812415000000001</v>
      </c>
      <c r="G472" s="32">
        <f t="shared" si="42"/>
        <v>-43.188236000000003</v>
      </c>
      <c r="H472" s="32">
        <f t="shared" si="37"/>
        <v>-61.930563999999997</v>
      </c>
      <c r="I472" s="32">
        <f t="shared" si="37"/>
        <v>-115.651087</v>
      </c>
      <c r="J472" s="31">
        <v>-35.295712999999999</v>
      </c>
      <c r="K472" s="31">
        <v>-43.188236000000003</v>
      </c>
      <c r="L472" s="31">
        <v>-42.812415000000001</v>
      </c>
      <c r="M472" s="31">
        <v>-115.651087</v>
      </c>
      <c r="N472" s="31">
        <v>232.987447</v>
      </c>
      <c r="O472" s="31">
        <v>91.081125</v>
      </c>
      <c r="P472" s="31">
        <v>-25.190567999999999</v>
      </c>
      <c r="Q472" s="31">
        <v>-61.930563999999997</v>
      </c>
      <c r="S472" s="33">
        <f t="shared" si="40"/>
        <v>232.987447</v>
      </c>
      <c r="T472">
        <v>232.987447</v>
      </c>
      <c r="U472">
        <f t="shared" si="41"/>
        <v>1</v>
      </c>
      <c r="V472">
        <f t="shared" si="39"/>
        <v>1</v>
      </c>
      <c r="X472" s="16">
        <v>5</v>
      </c>
    </row>
    <row r="473" spans="1:24" x14ac:dyDescent="0.25">
      <c r="A473" s="9">
        <v>7</v>
      </c>
      <c r="B473" s="32">
        <f t="shared" si="42"/>
        <v>70.994147999999996</v>
      </c>
      <c r="C473" s="32">
        <f t="shared" si="42"/>
        <v>5.2429230000000002</v>
      </c>
      <c r="D473" s="32">
        <f t="shared" si="42"/>
        <v>4.369605</v>
      </c>
      <c r="E473" s="32">
        <f t="shared" si="42"/>
        <v>-1.2971429999999999</v>
      </c>
      <c r="F473" s="32">
        <f t="shared" si="42"/>
        <v>-11.023248000000001</v>
      </c>
      <c r="G473" s="32">
        <f t="shared" si="42"/>
        <v>-18.118933999999999</v>
      </c>
      <c r="H473" s="32">
        <f t="shared" si="37"/>
        <v>-18.872637000000001</v>
      </c>
      <c r="I473" s="32">
        <f t="shared" si="37"/>
        <v>-31.294719000000001</v>
      </c>
      <c r="J473" s="31">
        <v>-11.023248000000001</v>
      </c>
      <c r="K473" s="31">
        <v>4.369605</v>
      </c>
      <c r="L473" s="31">
        <v>-18.118933999999999</v>
      </c>
      <c r="M473" s="31">
        <v>-18.872637000000001</v>
      </c>
      <c r="N473" s="31">
        <v>-1.2971429999999999</v>
      </c>
      <c r="O473" s="31">
        <v>5.2429230000000002</v>
      </c>
      <c r="P473" s="31">
        <v>70.994147999999996</v>
      </c>
      <c r="Q473" s="31">
        <v>-31.294719000000001</v>
      </c>
      <c r="S473" s="33">
        <f t="shared" si="40"/>
        <v>70.994147999999996</v>
      </c>
      <c r="T473">
        <v>70.994147999999996</v>
      </c>
      <c r="U473">
        <f t="shared" si="41"/>
        <v>1</v>
      </c>
      <c r="V473">
        <f t="shared" si="39"/>
        <v>1</v>
      </c>
      <c r="X473" s="16">
        <v>7</v>
      </c>
    </row>
    <row r="474" spans="1:24" x14ac:dyDescent="0.25">
      <c r="A474" s="9">
        <v>7</v>
      </c>
      <c r="B474" s="32">
        <f t="shared" si="42"/>
        <v>16.919606000000002</v>
      </c>
      <c r="C474" s="32">
        <f t="shared" si="42"/>
        <v>11.595506</v>
      </c>
      <c r="D474" s="32">
        <f t="shared" si="42"/>
        <v>7.2311709999999998</v>
      </c>
      <c r="E474" s="32">
        <f t="shared" si="42"/>
        <v>5.7945349999999998</v>
      </c>
      <c r="F474" s="32">
        <f t="shared" si="42"/>
        <v>-0.47898499999999999</v>
      </c>
      <c r="G474" s="32">
        <f t="shared" si="42"/>
        <v>-9.5725820000000006</v>
      </c>
      <c r="H474" s="32">
        <f t="shared" si="37"/>
        <v>-10.194787</v>
      </c>
      <c r="I474" s="32">
        <f t="shared" si="37"/>
        <v>-21.294467999999998</v>
      </c>
      <c r="J474" s="31">
        <v>-10.194787</v>
      </c>
      <c r="K474" s="31">
        <v>16.919606000000002</v>
      </c>
      <c r="L474" s="31">
        <v>5.7945349999999998</v>
      </c>
      <c r="M474" s="31">
        <v>-9.5725820000000006</v>
      </c>
      <c r="N474" s="31">
        <v>-0.47898499999999999</v>
      </c>
      <c r="O474" s="31">
        <v>11.595506</v>
      </c>
      <c r="P474" s="31">
        <v>-21.294467999999998</v>
      </c>
      <c r="Q474" s="31">
        <v>7.2311709999999998</v>
      </c>
      <c r="S474" s="33">
        <f t="shared" si="40"/>
        <v>-21.294467999999998</v>
      </c>
      <c r="T474">
        <v>-21.294467999999998</v>
      </c>
      <c r="U474">
        <f t="shared" si="41"/>
        <v>8</v>
      </c>
      <c r="V474">
        <f t="shared" si="39"/>
        <v>0.125</v>
      </c>
      <c r="X474" s="16">
        <v>2</v>
      </c>
    </row>
    <row r="475" spans="1:24" x14ac:dyDescent="0.25">
      <c r="A475" s="9">
        <v>6</v>
      </c>
      <c r="B475" s="32">
        <f t="shared" si="42"/>
        <v>45.914127999999998</v>
      </c>
      <c r="C475" s="32">
        <f t="shared" si="42"/>
        <v>10.246741</v>
      </c>
      <c r="D475" s="32">
        <f t="shared" si="42"/>
        <v>5.9365430000000003</v>
      </c>
      <c r="E475" s="32">
        <f t="shared" si="42"/>
        <v>0.206901</v>
      </c>
      <c r="F475" s="32">
        <f t="shared" si="42"/>
        <v>-11.261823</v>
      </c>
      <c r="G475" s="32">
        <f t="shared" si="42"/>
        <v>-12.382002</v>
      </c>
      <c r="H475" s="32">
        <f t="shared" si="37"/>
        <v>-14.788287</v>
      </c>
      <c r="I475" s="32">
        <f t="shared" si="37"/>
        <v>-23.872204</v>
      </c>
      <c r="J475" s="31">
        <v>-12.382002</v>
      </c>
      <c r="K475" s="31">
        <v>-14.788287</v>
      </c>
      <c r="L475" s="31">
        <v>0.206901</v>
      </c>
      <c r="M475" s="31">
        <v>-11.261823</v>
      </c>
      <c r="N475" s="31">
        <v>45.914127999999998</v>
      </c>
      <c r="O475" s="31">
        <v>-23.872204</v>
      </c>
      <c r="P475" s="31">
        <v>10.246741</v>
      </c>
      <c r="Q475" s="31">
        <v>5.9365430000000003</v>
      </c>
      <c r="S475" s="33">
        <f t="shared" si="40"/>
        <v>-23.872204</v>
      </c>
      <c r="T475">
        <v>-23.872204</v>
      </c>
      <c r="U475">
        <f t="shared" si="41"/>
        <v>8</v>
      </c>
      <c r="V475">
        <f t="shared" si="39"/>
        <v>0.125</v>
      </c>
      <c r="X475" s="16">
        <v>5</v>
      </c>
    </row>
    <row r="476" spans="1:24" x14ac:dyDescent="0.25">
      <c r="A476" s="9">
        <v>5</v>
      </c>
      <c r="B476" s="32">
        <f t="shared" si="42"/>
        <v>37.548133999999997</v>
      </c>
      <c r="C476" s="32">
        <f t="shared" si="42"/>
        <v>13.163968000000001</v>
      </c>
      <c r="D476" s="32">
        <f t="shared" si="42"/>
        <v>9.4093149999999994</v>
      </c>
      <c r="E476" s="32">
        <f t="shared" si="42"/>
        <v>-0.31684800000000002</v>
      </c>
      <c r="F476" s="32">
        <f t="shared" si="42"/>
        <v>-5.2209479999999999</v>
      </c>
      <c r="G476" s="32">
        <f t="shared" si="42"/>
        <v>-13.757453999999999</v>
      </c>
      <c r="H476" s="32">
        <f t="shared" si="37"/>
        <v>-17.085916999999998</v>
      </c>
      <c r="I476" s="32">
        <f t="shared" si="37"/>
        <v>-23.740248999999999</v>
      </c>
      <c r="J476" s="31">
        <v>-13.757453999999999</v>
      </c>
      <c r="K476" s="31">
        <v>13.163968000000001</v>
      </c>
      <c r="L476" s="31">
        <v>-23.740248999999999</v>
      </c>
      <c r="M476" s="31">
        <v>-0.31684800000000002</v>
      </c>
      <c r="N476" s="31">
        <v>37.548133999999997</v>
      </c>
      <c r="O476" s="31">
        <v>9.4093149999999994</v>
      </c>
      <c r="P476" s="31">
        <v>-17.085916999999998</v>
      </c>
      <c r="Q476" s="31">
        <v>-5.2209479999999999</v>
      </c>
      <c r="S476" s="33">
        <f t="shared" si="40"/>
        <v>37.548133999999997</v>
      </c>
      <c r="T476">
        <v>37.548133999999997</v>
      </c>
      <c r="U476">
        <f t="shared" si="41"/>
        <v>1</v>
      </c>
      <c r="V476">
        <f t="shared" si="39"/>
        <v>1</v>
      </c>
      <c r="X476" s="16">
        <v>5</v>
      </c>
    </row>
    <row r="477" spans="1:24" x14ac:dyDescent="0.25">
      <c r="A477" s="9">
        <v>5</v>
      </c>
      <c r="B477" s="32">
        <f t="shared" si="42"/>
        <v>155.908424</v>
      </c>
      <c r="C477" s="32">
        <f t="shared" si="42"/>
        <v>75.763118000000006</v>
      </c>
      <c r="D477" s="32">
        <f t="shared" si="42"/>
        <v>8.0045819999999992</v>
      </c>
      <c r="E477" s="32">
        <f t="shared" si="42"/>
        <v>-14.836478</v>
      </c>
      <c r="F477" s="32">
        <f t="shared" si="42"/>
        <v>-15.045479</v>
      </c>
      <c r="G477" s="32">
        <f t="shared" si="42"/>
        <v>-51.109184999999997</v>
      </c>
      <c r="H477" s="32">
        <f t="shared" si="37"/>
        <v>-78.656746999999996</v>
      </c>
      <c r="I477" s="32">
        <f t="shared" si="37"/>
        <v>-80.028229999999994</v>
      </c>
      <c r="J477" s="31">
        <v>8.0045819999999992</v>
      </c>
      <c r="K477" s="31">
        <v>-15.045479</v>
      </c>
      <c r="L477" s="31">
        <v>-80.028229999999994</v>
      </c>
      <c r="M477" s="31">
        <v>-78.656746999999996</v>
      </c>
      <c r="N477" s="31">
        <v>155.908424</v>
      </c>
      <c r="O477" s="31">
        <v>-51.109184999999997</v>
      </c>
      <c r="P477" s="31">
        <v>75.763118000000006</v>
      </c>
      <c r="Q477" s="31">
        <v>-14.836478</v>
      </c>
      <c r="S477" s="33">
        <f t="shared" si="40"/>
        <v>155.908424</v>
      </c>
      <c r="T477">
        <v>155.908424</v>
      </c>
      <c r="U477">
        <f t="shared" si="41"/>
        <v>1</v>
      </c>
      <c r="V477">
        <f t="shared" si="39"/>
        <v>1</v>
      </c>
      <c r="X477" s="16">
        <v>5</v>
      </c>
    </row>
    <row r="478" spans="1:24" x14ac:dyDescent="0.25">
      <c r="A478" s="9">
        <v>5</v>
      </c>
      <c r="B478" s="32">
        <f t="shared" si="42"/>
        <v>43.497543999999998</v>
      </c>
      <c r="C478" s="32">
        <f t="shared" si="42"/>
        <v>36.428401000000001</v>
      </c>
      <c r="D478" s="32">
        <f t="shared" si="42"/>
        <v>31.145050999999999</v>
      </c>
      <c r="E478" s="32">
        <f t="shared" si="42"/>
        <v>0.36518400000000001</v>
      </c>
      <c r="F478" s="32">
        <f t="shared" si="42"/>
        <v>-1.950162</v>
      </c>
      <c r="G478" s="32">
        <f t="shared" si="42"/>
        <v>-24.169930000000001</v>
      </c>
      <c r="H478" s="32">
        <f t="shared" si="37"/>
        <v>-36.565795999999999</v>
      </c>
      <c r="I478" s="32">
        <f t="shared" si="37"/>
        <v>-48.750301999999998</v>
      </c>
      <c r="J478" s="31">
        <v>0.36518400000000001</v>
      </c>
      <c r="K478" s="31">
        <v>36.428401000000001</v>
      </c>
      <c r="L478" s="31">
        <v>-36.565795999999999</v>
      </c>
      <c r="M478" s="31">
        <v>-48.750301999999998</v>
      </c>
      <c r="N478" s="31">
        <v>43.497543999999998</v>
      </c>
      <c r="O478" s="31">
        <v>-1.950162</v>
      </c>
      <c r="P478" s="31">
        <v>31.145050999999999</v>
      </c>
      <c r="Q478" s="31">
        <v>-24.169930000000001</v>
      </c>
      <c r="S478" s="33">
        <f t="shared" si="40"/>
        <v>43.497543999999998</v>
      </c>
      <c r="T478">
        <v>43.497543999999998</v>
      </c>
      <c r="U478">
        <f t="shared" si="41"/>
        <v>1</v>
      </c>
      <c r="V478">
        <f t="shared" si="39"/>
        <v>1</v>
      </c>
      <c r="X478" s="16">
        <v>5</v>
      </c>
    </row>
    <row r="479" spans="1:24" x14ac:dyDescent="0.25">
      <c r="A479" s="9">
        <v>2</v>
      </c>
      <c r="B479" s="32">
        <f t="shared" si="42"/>
        <v>71.815644000000006</v>
      </c>
      <c r="C479" s="32">
        <f t="shared" si="42"/>
        <v>12.503812999999999</v>
      </c>
      <c r="D479" s="32">
        <f t="shared" si="42"/>
        <v>3.861748</v>
      </c>
      <c r="E479" s="32">
        <f t="shared" si="42"/>
        <v>-7.4782580000000003</v>
      </c>
      <c r="F479" s="32">
        <f t="shared" si="42"/>
        <v>-11.180427</v>
      </c>
      <c r="G479" s="32">
        <f t="shared" si="42"/>
        <v>-16.844123</v>
      </c>
      <c r="H479" s="32">
        <f t="shared" si="37"/>
        <v>-17.758327999999999</v>
      </c>
      <c r="I479" s="32">
        <f t="shared" si="37"/>
        <v>-34.920071999999998</v>
      </c>
      <c r="J479" s="31">
        <v>-16.844123</v>
      </c>
      <c r="K479" s="31">
        <v>-34.920071999999998</v>
      </c>
      <c r="L479" s="31">
        <v>3.861748</v>
      </c>
      <c r="M479" s="31">
        <v>-17.758327999999999</v>
      </c>
      <c r="N479" s="31">
        <v>71.815644000000006</v>
      </c>
      <c r="O479" s="31">
        <v>-7.4782580000000003</v>
      </c>
      <c r="P479" s="31">
        <v>-11.180427</v>
      </c>
      <c r="Q479" s="31">
        <v>12.503812999999999</v>
      </c>
      <c r="S479" s="33">
        <f t="shared" si="40"/>
        <v>-34.920071999999998</v>
      </c>
      <c r="T479">
        <v>-34.920071999999998</v>
      </c>
      <c r="U479">
        <f t="shared" si="41"/>
        <v>8</v>
      </c>
      <c r="V479">
        <f t="shared" si="39"/>
        <v>0.125</v>
      </c>
      <c r="X479" s="16">
        <v>5</v>
      </c>
    </row>
    <row r="480" spans="1:24" x14ac:dyDescent="0.25">
      <c r="A480" s="9">
        <v>2</v>
      </c>
      <c r="B480" s="32">
        <f t="shared" si="42"/>
        <v>46.364728999999997</v>
      </c>
      <c r="C480" s="32">
        <f t="shared" si="42"/>
        <v>15.086883</v>
      </c>
      <c r="D480" s="32">
        <f t="shared" si="42"/>
        <v>3.0189430000000002</v>
      </c>
      <c r="E480" s="32">
        <f t="shared" si="42"/>
        <v>-4.8978020000000004</v>
      </c>
      <c r="F480" s="32">
        <f t="shared" si="42"/>
        <v>-8.2717050000000008</v>
      </c>
      <c r="G480" s="32">
        <f t="shared" si="42"/>
        <v>-10.560855999999999</v>
      </c>
      <c r="H480" s="32">
        <f t="shared" si="37"/>
        <v>-17.307572</v>
      </c>
      <c r="I480" s="32">
        <f t="shared" si="37"/>
        <v>-23.432618000000002</v>
      </c>
      <c r="J480" s="31">
        <v>-8.2717050000000008</v>
      </c>
      <c r="K480" s="31">
        <v>15.086883</v>
      </c>
      <c r="L480" s="31">
        <v>-10.560855999999999</v>
      </c>
      <c r="M480" s="31">
        <v>3.0189430000000002</v>
      </c>
      <c r="N480" s="31">
        <v>46.364728999999997</v>
      </c>
      <c r="O480" s="31">
        <v>-4.8978020000000004</v>
      </c>
      <c r="P480" s="31">
        <v>-23.432618000000002</v>
      </c>
      <c r="Q480" s="31">
        <v>-17.307572</v>
      </c>
      <c r="S480" s="33">
        <f t="shared" si="40"/>
        <v>15.086883</v>
      </c>
      <c r="T480">
        <v>15.086883</v>
      </c>
      <c r="U480">
        <f t="shared" si="41"/>
        <v>2</v>
      </c>
      <c r="V480">
        <f t="shared" si="39"/>
        <v>0.5</v>
      </c>
      <c r="X480" s="16">
        <v>5</v>
      </c>
    </row>
    <row r="481" spans="1:24" x14ac:dyDescent="0.25">
      <c r="A481" s="9">
        <v>5</v>
      </c>
      <c r="B481" s="32">
        <f t="shared" si="42"/>
        <v>46.881210000000003</v>
      </c>
      <c r="C481" s="32">
        <f t="shared" si="42"/>
        <v>21.342877000000001</v>
      </c>
      <c r="D481" s="32">
        <f t="shared" si="42"/>
        <v>19.320651999999999</v>
      </c>
      <c r="E481" s="32">
        <f t="shared" si="42"/>
        <v>6.0582190000000002</v>
      </c>
      <c r="F481" s="32">
        <f t="shared" si="42"/>
        <v>-13.388567999999999</v>
      </c>
      <c r="G481" s="32">
        <f t="shared" si="42"/>
        <v>-15.395258</v>
      </c>
      <c r="H481" s="32">
        <f t="shared" si="37"/>
        <v>-28.064457000000001</v>
      </c>
      <c r="I481" s="32">
        <f t="shared" si="37"/>
        <v>-36.754674000000001</v>
      </c>
      <c r="J481" s="31">
        <v>-15.395258</v>
      </c>
      <c r="K481" s="31">
        <v>46.881210000000003</v>
      </c>
      <c r="L481" s="31">
        <v>-28.064457000000001</v>
      </c>
      <c r="M481" s="31">
        <v>-13.388567999999999</v>
      </c>
      <c r="N481" s="31">
        <v>6.0582190000000002</v>
      </c>
      <c r="O481" s="31">
        <v>21.342877000000001</v>
      </c>
      <c r="P481" s="31">
        <v>19.320651999999999</v>
      </c>
      <c r="Q481" s="31">
        <v>-36.754674000000001</v>
      </c>
      <c r="S481" s="33">
        <f t="shared" si="40"/>
        <v>6.0582190000000002</v>
      </c>
      <c r="T481">
        <v>6.0582190000000002</v>
      </c>
      <c r="U481">
        <f t="shared" si="41"/>
        <v>4</v>
      </c>
      <c r="V481">
        <f t="shared" si="39"/>
        <v>0.25</v>
      </c>
      <c r="X481" s="16">
        <v>2</v>
      </c>
    </row>
    <row r="482" spans="1:24" x14ac:dyDescent="0.25">
      <c r="A482" s="9">
        <v>7</v>
      </c>
      <c r="B482" s="32">
        <f t="shared" si="42"/>
        <v>11.141655999999999</v>
      </c>
      <c r="C482" s="32">
        <f t="shared" si="42"/>
        <v>9.6637319999999995</v>
      </c>
      <c r="D482" s="32">
        <f t="shared" si="42"/>
        <v>5.7647570000000004</v>
      </c>
      <c r="E482" s="32">
        <f t="shared" si="42"/>
        <v>5.3469139999999999</v>
      </c>
      <c r="F482" s="32">
        <f t="shared" si="42"/>
        <v>0.24749499999999999</v>
      </c>
      <c r="G482" s="32">
        <f t="shared" si="42"/>
        <v>-10.121841</v>
      </c>
      <c r="H482" s="32">
        <f t="shared" si="37"/>
        <v>-10.330626000000001</v>
      </c>
      <c r="I482" s="32">
        <f t="shared" si="37"/>
        <v>-11.712088</v>
      </c>
      <c r="J482" s="31">
        <v>11.141655999999999</v>
      </c>
      <c r="K482" s="31">
        <v>5.7647570000000004</v>
      </c>
      <c r="L482" s="31">
        <v>-10.330626000000001</v>
      </c>
      <c r="M482" s="31">
        <v>5.3469139999999999</v>
      </c>
      <c r="N482" s="31">
        <v>0.24749499999999999</v>
      </c>
      <c r="O482" s="31">
        <v>9.6637319999999995</v>
      </c>
      <c r="P482" s="31">
        <v>-11.712088</v>
      </c>
      <c r="Q482" s="31">
        <v>-10.121841</v>
      </c>
      <c r="S482" s="33">
        <f t="shared" si="40"/>
        <v>-11.712088</v>
      </c>
      <c r="T482">
        <v>-11.712088</v>
      </c>
      <c r="U482">
        <f t="shared" si="41"/>
        <v>8</v>
      </c>
      <c r="V482">
        <f t="shared" si="39"/>
        <v>0.125</v>
      </c>
      <c r="X482" s="16">
        <v>1</v>
      </c>
    </row>
    <row r="483" spans="1:24" x14ac:dyDescent="0.25">
      <c r="A483" s="9">
        <v>7</v>
      </c>
      <c r="B483" s="32">
        <f t="shared" si="42"/>
        <v>80.574914000000007</v>
      </c>
      <c r="C483" s="32">
        <f t="shared" si="42"/>
        <v>71.405339999999995</v>
      </c>
      <c r="D483" s="32">
        <f t="shared" si="42"/>
        <v>60.833934999999997</v>
      </c>
      <c r="E483" s="32">
        <f t="shared" si="42"/>
        <v>9.2053499999999993</v>
      </c>
      <c r="F483" s="32">
        <f t="shared" si="42"/>
        <v>-40.064901999999996</v>
      </c>
      <c r="G483" s="32">
        <f t="shared" si="42"/>
        <v>-44.678064999999997</v>
      </c>
      <c r="H483" s="32">
        <f t="shared" si="37"/>
        <v>-55.344934000000002</v>
      </c>
      <c r="I483" s="32">
        <f t="shared" si="37"/>
        <v>-81.931640000000002</v>
      </c>
      <c r="J483" s="31">
        <v>-40.064901999999996</v>
      </c>
      <c r="K483" s="31">
        <v>9.2053499999999993</v>
      </c>
      <c r="L483" s="31">
        <v>-55.344934000000002</v>
      </c>
      <c r="M483" s="31">
        <v>-81.931640000000002</v>
      </c>
      <c r="N483" s="31">
        <v>60.833934999999997</v>
      </c>
      <c r="O483" s="31">
        <v>80.574914000000007</v>
      </c>
      <c r="P483" s="31">
        <v>71.405339999999995</v>
      </c>
      <c r="Q483" s="31">
        <v>-44.678064999999997</v>
      </c>
      <c r="S483" s="33">
        <f t="shared" si="40"/>
        <v>71.405339999999995</v>
      </c>
      <c r="T483">
        <v>71.405339999999995</v>
      </c>
      <c r="U483">
        <f t="shared" si="41"/>
        <v>2</v>
      </c>
      <c r="V483">
        <f t="shared" si="39"/>
        <v>0.5</v>
      </c>
      <c r="X483" s="16">
        <v>6</v>
      </c>
    </row>
    <row r="484" spans="1:24" x14ac:dyDescent="0.25">
      <c r="A484" s="9">
        <v>5</v>
      </c>
      <c r="B484" s="32">
        <f t="shared" si="42"/>
        <v>15.741313</v>
      </c>
      <c r="C484" s="32">
        <f t="shared" si="42"/>
        <v>7.8462579999999997</v>
      </c>
      <c r="D484" s="32">
        <f t="shared" si="42"/>
        <v>3.5703529999999999</v>
      </c>
      <c r="E484" s="32">
        <f t="shared" si="42"/>
        <v>-2.6478350000000002</v>
      </c>
      <c r="F484" s="32">
        <f t="shared" si="42"/>
        <v>-2.9453610000000001</v>
      </c>
      <c r="G484" s="32">
        <f t="shared" si="42"/>
        <v>-3.7192829999999999</v>
      </c>
      <c r="H484" s="32">
        <f t="shared" si="37"/>
        <v>-8.6572259999999996</v>
      </c>
      <c r="I484" s="32">
        <f t="shared" si="37"/>
        <v>-9.1882190000000001</v>
      </c>
      <c r="J484" s="31">
        <v>-2.6478350000000002</v>
      </c>
      <c r="K484" s="31">
        <v>7.8462579999999997</v>
      </c>
      <c r="L484" s="31">
        <v>-2.9453610000000001</v>
      </c>
      <c r="M484" s="31">
        <v>3.5703529999999999</v>
      </c>
      <c r="N484" s="31">
        <v>15.741313</v>
      </c>
      <c r="O484" s="31">
        <v>-8.6572259999999996</v>
      </c>
      <c r="P484" s="31">
        <v>-3.7192829999999999</v>
      </c>
      <c r="Q484" s="31">
        <v>-9.1882190000000001</v>
      </c>
      <c r="S484" s="33">
        <f t="shared" si="40"/>
        <v>15.741313</v>
      </c>
      <c r="T484">
        <v>15.741313</v>
      </c>
      <c r="U484">
        <f t="shared" si="41"/>
        <v>1</v>
      </c>
      <c r="V484">
        <f t="shared" si="39"/>
        <v>1</v>
      </c>
      <c r="X484" s="16">
        <v>5</v>
      </c>
    </row>
    <row r="485" spans="1:24" x14ac:dyDescent="0.25">
      <c r="A485" s="9">
        <v>5</v>
      </c>
      <c r="B485" s="32">
        <f t="shared" si="42"/>
        <v>64.136279000000002</v>
      </c>
      <c r="C485" s="32">
        <f t="shared" si="42"/>
        <v>11.426249</v>
      </c>
      <c r="D485" s="32">
        <f t="shared" si="42"/>
        <v>7.3196089999999998</v>
      </c>
      <c r="E485" s="32">
        <f t="shared" si="42"/>
        <v>9.4248999999999999E-2</v>
      </c>
      <c r="F485" s="32">
        <f t="shared" si="42"/>
        <v>-6.3334760000000001</v>
      </c>
      <c r="G485" s="32">
        <f t="shared" si="42"/>
        <v>-16.191796</v>
      </c>
      <c r="H485" s="32">
        <f t="shared" si="37"/>
        <v>-20.040883000000001</v>
      </c>
      <c r="I485" s="32">
        <f t="shared" si="37"/>
        <v>-40.410232999999998</v>
      </c>
      <c r="J485" s="31">
        <v>-6.3334760000000001</v>
      </c>
      <c r="K485" s="31">
        <v>7.3196089999999998</v>
      </c>
      <c r="L485" s="31">
        <v>-20.040883000000001</v>
      </c>
      <c r="M485" s="31">
        <v>-16.191796</v>
      </c>
      <c r="N485" s="31">
        <v>64.136279000000002</v>
      </c>
      <c r="O485" s="31">
        <v>11.426249</v>
      </c>
      <c r="P485" s="31">
        <v>9.4248999999999999E-2</v>
      </c>
      <c r="Q485" s="31">
        <v>-40.410232999999998</v>
      </c>
      <c r="S485" s="33">
        <f t="shared" si="40"/>
        <v>64.136279000000002</v>
      </c>
      <c r="T485">
        <v>64.136279000000002</v>
      </c>
      <c r="U485">
        <f t="shared" si="41"/>
        <v>1</v>
      </c>
      <c r="V485">
        <f t="shared" si="39"/>
        <v>1</v>
      </c>
      <c r="X485" s="16">
        <v>5</v>
      </c>
    </row>
    <row r="486" spans="1:24" x14ac:dyDescent="0.25">
      <c r="A486" s="9">
        <v>5</v>
      </c>
      <c r="B486" s="32">
        <f t="shared" si="42"/>
        <v>40.328153999999998</v>
      </c>
      <c r="C486" s="32">
        <f t="shared" si="42"/>
        <v>29.144717</v>
      </c>
      <c r="D486" s="32">
        <f t="shared" si="42"/>
        <v>19.570962000000002</v>
      </c>
      <c r="E486" s="32">
        <f t="shared" si="42"/>
        <v>17.407738999999999</v>
      </c>
      <c r="F486" s="32">
        <f t="shared" si="42"/>
        <v>6.1507259999999997</v>
      </c>
      <c r="G486" s="32">
        <f t="shared" si="42"/>
        <v>-6.7371530000000002</v>
      </c>
      <c r="H486" s="32">
        <f t="shared" si="37"/>
        <v>-33.099784999999997</v>
      </c>
      <c r="I486" s="32">
        <f t="shared" si="37"/>
        <v>-72.765360999999999</v>
      </c>
      <c r="J486" s="31">
        <v>6.1507259999999997</v>
      </c>
      <c r="K486" s="31">
        <v>17.407738999999999</v>
      </c>
      <c r="L486" s="31">
        <v>-72.765360999999999</v>
      </c>
      <c r="M486" s="31">
        <v>-33.099784999999997</v>
      </c>
      <c r="N486" s="31">
        <v>19.570962000000002</v>
      </c>
      <c r="O486" s="31">
        <v>40.328153999999998</v>
      </c>
      <c r="P486" s="31">
        <v>29.144717</v>
      </c>
      <c r="Q486" s="31">
        <v>-6.7371530000000002</v>
      </c>
      <c r="S486" s="33">
        <f t="shared" si="40"/>
        <v>19.570962000000002</v>
      </c>
      <c r="T486">
        <v>19.570962000000002</v>
      </c>
      <c r="U486">
        <f t="shared" si="41"/>
        <v>3</v>
      </c>
      <c r="V486">
        <f t="shared" si="39"/>
        <v>0.33333333333333331</v>
      </c>
      <c r="X486" s="16">
        <v>6</v>
      </c>
    </row>
    <row r="487" spans="1:24" x14ac:dyDescent="0.25">
      <c r="A487" s="9">
        <v>7</v>
      </c>
      <c r="B487" s="32">
        <f t="shared" si="42"/>
        <v>53.874073000000003</v>
      </c>
      <c r="C487" s="32">
        <f t="shared" si="42"/>
        <v>14.282465999999999</v>
      </c>
      <c r="D487" s="32">
        <f t="shared" si="42"/>
        <v>6.4493099999999997</v>
      </c>
      <c r="E487" s="32">
        <f t="shared" si="42"/>
        <v>-4.2121019999999998</v>
      </c>
      <c r="F487" s="32">
        <f t="shared" si="42"/>
        <v>-9.9877570000000002</v>
      </c>
      <c r="G487" s="32">
        <f t="shared" si="42"/>
        <v>-13.817308000000001</v>
      </c>
      <c r="H487" s="32">
        <f t="shared" si="37"/>
        <v>-16.97362</v>
      </c>
      <c r="I487" s="32">
        <f t="shared" si="37"/>
        <v>-29.615067</v>
      </c>
      <c r="J487" s="31">
        <v>-13.817308000000001</v>
      </c>
      <c r="K487" s="31">
        <v>6.4493099999999997</v>
      </c>
      <c r="L487" s="31">
        <v>-9.9877570000000002</v>
      </c>
      <c r="M487" s="31">
        <v>-4.2121019999999998</v>
      </c>
      <c r="N487" s="31">
        <v>14.282465999999999</v>
      </c>
      <c r="O487" s="31">
        <v>53.874073000000003</v>
      </c>
      <c r="P487" s="31">
        <v>-16.97362</v>
      </c>
      <c r="Q487" s="31">
        <v>-29.615067</v>
      </c>
      <c r="S487" s="33">
        <f t="shared" si="40"/>
        <v>-16.97362</v>
      </c>
      <c r="T487">
        <v>-16.97362</v>
      </c>
      <c r="U487">
        <f t="shared" si="41"/>
        <v>7</v>
      </c>
      <c r="V487">
        <f t="shared" si="39"/>
        <v>0.14285714285714285</v>
      </c>
      <c r="X487" s="16">
        <v>6</v>
      </c>
    </row>
    <row r="488" spans="1:24" x14ac:dyDescent="0.25">
      <c r="A488" s="9">
        <v>5</v>
      </c>
      <c r="B488" s="32">
        <f t="shared" si="42"/>
        <v>32.512309999999999</v>
      </c>
      <c r="C488" s="32">
        <f t="shared" si="42"/>
        <v>22.29768</v>
      </c>
      <c r="D488" s="32">
        <f t="shared" si="42"/>
        <v>12.783612</v>
      </c>
      <c r="E488" s="32">
        <f t="shared" si="42"/>
        <v>5.16303</v>
      </c>
      <c r="F488" s="32">
        <f t="shared" si="42"/>
        <v>-3.315156</v>
      </c>
      <c r="G488" s="32">
        <f t="shared" si="42"/>
        <v>-11.356636</v>
      </c>
      <c r="H488" s="32">
        <f t="shared" si="42"/>
        <v>-11.460594</v>
      </c>
      <c r="I488" s="32">
        <f t="shared" si="42"/>
        <v>-46.624248999999999</v>
      </c>
      <c r="J488" s="31">
        <v>-11.356636</v>
      </c>
      <c r="K488" s="31">
        <v>12.783612</v>
      </c>
      <c r="L488" s="31">
        <v>-11.460594</v>
      </c>
      <c r="M488" s="31">
        <v>5.16303</v>
      </c>
      <c r="N488" s="31">
        <v>32.512309999999999</v>
      </c>
      <c r="O488" s="31">
        <v>22.29768</v>
      </c>
      <c r="P488" s="31">
        <v>-46.624248999999999</v>
      </c>
      <c r="Q488" s="31">
        <v>-3.315156</v>
      </c>
      <c r="S488" s="33">
        <f t="shared" si="40"/>
        <v>32.512309999999999</v>
      </c>
      <c r="T488">
        <v>32.512309999999999</v>
      </c>
      <c r="U488">
        <f t="shared" si="41"/>
        <v>1</v>
      </c>
      <c r="V488">
        <f t="shared" si="39"/>
        <v>1</v>
      </c>
      <c r="X488" s="16">
        <v>5</v>
      </c>
    </row>
    <row r="489" spans="1:24" x14ac:dyDescent="0.25">
      <c r="A489" s="9">
        <v>5</v>
      </c>
      <c r="B489" s="32">
        <f t="shared" si="42"/>
        <v>351.273909</v>
      </c>
      <c r="C489" s="32">
        <f t="shared" si="42"/>
        <v>153.75244699999999</v>
      </c>
      <c r="D489" s="32">
        <f t="shared" si="42"/>
        <v>48.037711000000002</v>
      </c>
      <c r="E489" s="32">
        <f t="shared" si="42"/>
        <v>-24.989819000000001</v>
      </c>
      <c r="F489" s="32">
        <f t="shared" si="42"/>
        <v>-95.152170999999996</v>
      </c>
      <c r="G489" s="32">
        <f t="shared" si="42"/>
        <v>-114.64379700000001</v>
      </c>
      <c r="H489" s="32">
        <f t="shared" si="42"/>
        <v>-148.25639699999999</v>
      </c>
      <c r="I489" s="32">
        <f t="shared" si="42"/>
        <v>-170.02188899999999</v>
      </c>
      <c r="J489" s="31">
        <v>-24.989819000000001</v>
      </c>
      <c r="K489" s="31">
        <v>-95.152170999999996</v>
      </c>
      <c r="L489" s="31">
        <v>-148.25639699999999</v>
      </c>
      <c r="M489" s="31">
        <v>-170.02188899999999</v>
      </c>
      <c r="N489" s="31">
        <v>351.273909</v>
      </c>
      <c r="O489" s="31">
        <v>48.037711000000002</v>
      </c>
      <c r="P489" s="31">
        <v>153.75244699999999</v>
      </c>
      <c r="Q489" s="31">
        <v>-114.64379700000001</v>
      </c>
      <c r="S489" s="33">
        <f t="shared" si="40"/>
        <v>351.273909</v>
      </c>
      <c r="T489">
        <v>351.273909</v>
      </c>
      <c r="U489">
        <f t="shared" si="41"/>
        <v>1</v>
      </c>
      <c r="V489">
        <f t="shared" si="39"/>
        <v>1</v>
      </c>
      <c r="X489" s="16">
        <v>5</v>
      </c>
    </row>
    <row r="490" spans="1:24" x14ac:dyDescent="0.25">
      <c r="A490" s="9">
        <v>3</v>
      </c>
      <c r="B490" s="32">
        <f t="shared" si="42"/>
        <v>30.8611</v>
      </c>
      <c r="C490" s="32">
        <f t="shared" si="42"/>
        <v>14.244745</v>
      </c>
      <c r="D490" s="32">
        <f t="shared" si="42"/>
        <v>11.120953</v>
      </c>
      <c r="E490" s="32">
        <f t="shared" si="42"/>
        <v>10.620626</v>
      </c>
      <c r="F490" s="32">
        <f t="shared" si="42"/>
        <v>2.7477360000000002</v>
      </c>
      <c r="G490" s="32">
        <f t="shared" si="42"/>
        <v>-12.864763999999999</v>
      </c>
      <c r="H490" s="32">
        <f t="shared" si="42"/>
        <v>-13.432344000000001</v>
      </c>
      <c r="I490" s="32">
        <f t="shared" si="42"/>
        <v>-43.298053000000003</v>
      </c>
      <c r="J490" s="31">
        <v>11.120953</v>
      </c>
      <c r="K490" s="31">
        <v>2.7477360000000002</v>
      </c>
      <c r="L490" s="31">
        <v>-12.864763999999999</v>
      </c>
      <c r="M490" s="31">
        <v>14.244745</v>
      </c>
      <c r="N490" s="31">
        <v>30.8611</v>
      </c>
      <c r="O490" s="31">
        <v>10.620626</v>
      </c>
      <c r="P490" s="31">
        <v>-43.298053000000003</v>
      </c>
      <c r="Q490" s="31">
        <v>-13.432344000000001</v>
      </c>
      <c r="S490" s="33">
        <f t="shared" si="40"/>
        <v>-12.864763999999999</v>
      </c>
      <c r="T490">
        <v>-12.864763999999999</v>
      </c>
      <c r="U490">
        <f t="shared" si="41"/>
        <v>6</v>
      </c>
      <c r="V490">
        <f t="shared" si="39"/>
        <v>0.16666666666666666</v>
      </c>
      <c r="X490" s="16">
        <v>5</v>
      </c>
    </row>
    <row r="491" spans="1:24" x14ac:dyDescent="0.25">
      <c r="A491" s="9">
        <v>2</v>
      </c>
      <c r="B491" s="32">
        <f t="shared" si="42"/>
        <v>78.091528999999994</v>
      </c>
      <c r="C491" s="32">
        <f t="shared" si="42"/>
        <v>58.357069000000003</v>
      </c>
      <c r="D491" s="32">
        <f t="shared" si="42"/>
        <v>49.193381000000002</v>
      </c>
      <c r="E491" s="32">
        <f t="shared" si="42"/>
        <v>15.475617</v>
      </c>
      <c r="F491" s="32">
        <f t="shared" si="42"/>
        <v>-38.222886000000003</v>
      </c>
      <c r="G491" s="32">
        <f t="shared" si="42"/>
        <v>-44.711438999999999</v>
      </c>
      <c r="H491" s="32">
        <f t="shared" si="42"/>
        <v>-56.884881999999998</v>
      </c>
      <c r="I491" s="32">
        <f t="shared" si="42"/>
        <v>-61.298394000000002</v>
      </c>
      <c r="J491" s="31">
        <v>-56.884881999999998</v>
      </c>
      <c r="K491" s="31">
        <v>15.475617</v>
      </c>
      <c r="L491" s="31">
        <v>-61.298394000000002</v>
      </c>
      <c r="M491" s="31">
        <v>-38.222886000000003</v>
      </c>
      <c r="N491" s="31">
        <v>58.357069000000003</v>
      </c>
      <c r="O491" s="31">
        <v>78.091528999999994</v>
      </c>
      <c r="P491" s="31">
        <v>49.193381000000002</v>
      </c>
      <c r="Q491" s="31">
        <v>-44.711438999999999</v>
      </c>
      <c r="S491" s="33">
        <f t="shared" si="40"/>
        <v>15.475617</v>
      </c>
      <c r="T491">
        <v>15.475617</v>
      </c>
      <c r="U491">
        <f t="shared" si="41"/>
        <v>4</v>
      </c>
      <c r="V491">
        <f t="shared" si="39"/>
        <v>0.25</v>
      </c>
      <c r="X491" s="16">
        <v>6</v>
      </c>
    </row>
    <row r="492" spans="1:24" x14ac:dyDescent="0.25">
      <c r="A492" s="9">
        <v>7</v>
      </c>
      <c r="B492" s="32">
        <f t="shared" si="42"/>
        <v>168.84106</v>
      </c>
      <c r="C492" s="32">
        <f t="shared" si="42"/>
        <v>89.570656999999997</v>
      </c>
      <c r="D492" s="32">
        <f t="shared" si="42"/>
        <v>33.271715</v>
      </c>
      <c r="E492" s="32">
        <f t="shared" si="42"/>
        <v>-12.447245000000001</v>
      </c>
      <c r="F492" s="32">
        <f t="shared" si="42"/>
        <v>-20.298905000000001</v>
      </c>
      <c r="G492" s="32">
        <f t="shared" si="42"/>
        <v>-29.193892999999999</v>
      </c>
      <c r="H492" s="32">
        <f t="shared" si="42"/>
        <v>-92.502167</v>
      </c>
      <c r="I492" s="32">
        <f t="shared" si="42"/>
        <v>-137.24122499999999</v>
      </c>
      <c r="J492" s="31">
        <v>-12.447245000000001</v>
      </c>
      <c r="K492" s="31">
        <v>-20.298905000000001</v>
      </c>
      <c r="L492" s="31">
        <v>-92.502167</v>
      </c>
      <c r="M492" s="31">
        <v>-137.24122499999999</v>
      </c>
      <c r="N492" s="31">
        <v>168.84106</v>
      </c>
      <c r="O492" s="31">
        <v>33.271715</v>
      </c>
      <c r="P492" s="31">
        <v>89.570656999999997</v>
      </c>
      <c r="Q492" s="31">
        <v>-29.193892999999999</v>
      </c>
      <c r="S492" s="33">
        <f t="shared" si="40"/>
        <v>89.570656999999997</v>
      </c>
      <c r="T492">
        <v>89.570656999999997</v>
      </c>
      <c r="U492">
        <f t="shared" si="41"/>
        <v>2</v>
      </c>
      <c r="V492">
        <f t="shared" si="39"/>
        <v>0.5</v>
      </c>
      <c r="X492" s="16">
        <v>5</v>
      </c>
    </row>
    <row r="493" spans="1:24" x14ac:dyDescent="0.25">
      <c r="A493" s="9">
        <v>5</v>
      </c>
      <c r="B493" s="32">
        <f t="shared" si="42"/>
        <v>21.884249000000001</v>
      </c>
      <c r="C493" s="32">
        <f t="shared" si="42"/>
        <v>20.903797999999998</v>
      </c>
      <c r="D493" s="32">
        <f t="shared" si="42"/>
        <v>13.794174999999999</v>
      </c>
      <c r="E493" s="32">
        <f t="shared" si="42"/>
        <v>-0.50265099999999996</v>
      </c>
      <c r="F493" s="32">
        <f t="shared" si="42"/>
        <v>-3.5095869999999998</v>
      </c>
      <c r="G493" s="32">
        <f t="shared" si="42"/>
        <v>-14.345585</v>
      </c>
      <c r="H493" s="32">
        <f t="shared" si="42"/>
        <v>-18.470756999999999</v>
      </c>
      <c r="I493" s="32">
        <f t="shared" si="42"/>
        <v>-19.753644999999999</v>
      </c>
      <c r="J493" s="31">
        <v>21.884249000000001</v>
      </c>
      <c r="K493" s="31">
        <v>-3.5095869999999998</v>
      </c>
      <c r="L493" s="31">
        <v>13.794174999999999</v>
      </c>
      <c r="M493" s="31">
        <v>-14.345585</v>
      </c>
      <c r="N493" s="31">
        <v>20.903797999999998</v>
      </c>
      <c r="O493" s="31">
        <v>-0.50265099999999996</v>
      </c>
      <c r="P493" s="31">
        <v>-19.753644999999999</v>
      </c>
      <c r="Q493" s="31">
        <v>-18.470756999999999</v>
      </c>
      <c r="S493" s="33">
        <f t="shared" si="40"/>
        <v>20.903797999999998</v>
      </c>
      <c r="T493">
        <v>20.903797999999998</v>
      </c>
      <c r="U493">
        <f t="shared" si="41"/>
        <v>2</v>
      </c>
      <c r="V493">
        <f t="shared" si="39"/>
        <v>0.5</v>
      </c>
      <c r="X493" s="16">
        <v>1</v>
      </c>
    </row>
    <row r="494" spans="1:24" x14ac:dyDescent="0.25">
      <c r="A494" s="9">
        <v>6</v>
      </c>
      <c r="B494" s="32">
        <f t="shared" si="42"/>
        <v>11.914255000000001</v>
      </c>
      <c r="C494" s="32">
        <f t="shared" si="42"/>
        <v>9.2449999999999992</v>
      </c>
      <c r="D494" s="32">
        <f t="shared" si="42"/>
        <v>6.0382569999999998</v>
      </c>
      <c r="E494" s="32">
        <f t="shared" si="42"/>
        <v>0.27253699999999997</v>
      </c>
      <c r="F494" s="32">
        <f t="shared" si="42"/>
        <v>-0.68731900000000001</v>
      </c>
      <c r="G494" s="32">
        <f t="shared" si="42"/>
        <v>-2.0024440000000001</v>
      </c>
      <c r="H494" s="32">
        <f t="shared" si="42"/>
        <v>-12.096382</v>
      </c>
      <c r="I494" s="32">
        <f t="shared" si="42"/>
        <v>-12.683904999999999</v>
      </c>
      <c r="J494" s="31">
        <v>-12.683904999999999</v>
      </c>
      <c r="K494" s="31">
        <v>9.2449999999999992</v>
      </c>
      <c r="L494" s="31">
        <v>-12.096382</v>
      </c>
      <c r="M494" s="31">
        <v>-2.0024440000000001</v>
      </c>
      <c r="N494" s="31">
        <v>11.914255000000001</v>
      </c>
      <c r="O494" s="31">
        <v>-0.68731900000000001</v>
      </c>
      <c r="P494" s="31">
        <v>6.0382569999999998</v>
      </c>
      <c r="Q494" s="31">
        <v>0.27253699999999997</v>
      </c>
      <c r="S494" s="33">
        <f t="shared" si="40"/>
        <v>-0.68731900000000001</v>
      </c>
      <c r="T494">
        <v>-0.68731900000000001</v>
      </c>
      <c r="U494">
        <f t="shared" si="41"/>
        <v>5</v>
      </c>
      <c r="V494">
        <f t="shared" si="39"/>
        <v>0.2</v>
      </c>
      <c r="X494" s="16">
        <v>5</v>
      </c>
    </row>
    <row r="495" spans="1:24" x14ac:dyDescent="0.25">
      <c r="A495" s="9">
        <v>7</v>
      </c>
      <c r="B495" s="32">
        <f t="shared" si="42"/>
        <v>54.582791</v>
      </c>
      <c r="C495" s="32">
        <f t="shared" si="42"/>
        <v>43.922767</v>
      </c>
      <c r="D495" s="32">
        <f t="shared" si="42"/>
        <v>36.123103999999998</v>
      </c>
      <c r="E495" s="32">
        <f t="shared" si="42"/>
        <v>-3.7904629999999999</v>
      </c>
      <c r="F495" s="32">
        <f t="shared" si="42"/>
        <v>-6.1417380000000001</v>
      </c>
      <c r="G495" s="32">
        <f t="shared" si="42"/>
        <v>-26.807030999999998</v>
      </c>
      <c r="H495" s="32">
        <f t="shared" si="42"/>
        <v>-33.514403999999999</v>
      </c>
      <c r="I495" s="32">
        <f t="shared" si="42"/>
        <v>-64.375022999999999</v>
      </c>
      <c r="J495" s="31">
        <v>-3.7904629999999999</v>
      </c>
      <c r="K495" s="31">
        <v>-6.1417380000000001</v>
      </c>
      <c r="L495" s="31">
        <v>-33.514403999999999</v>
      </c>
      <c r="M495" s="31">
        <v>-64.375022999999999</v>
      </c>
      <c r="N495" s="31">
        <v>36.123103999999998</v>
      </c>
      <c r="O495" s="31">
        <v>43.922767</v>
      </c>
      <c r="P495" s="31">
        <v>54.582791</v>
      </c>
      <c r="Q495" s="31">
        <v>-26.807030999999998</v>
      </c>
      <c r="S495" s="33">
        <f t="shared" si="40"/>
        <v>54.582791</v>
      </c>
      <c r="T495">
        <v>54.582791</v>
      </c>
      <c r="U495">
        <f t="shared" si="41"/>
        <v>1</v>
      </c>
      <c r="V495">
        <f t="shared" si="39"/>
        <v>1</v>
      </c>
      <c r="X495" s="16">
        <v>7</v>
      </c>
    </row>
    <row r="496" spans="1:24" x14ac:dyDescent="0.25">
      <c r="A496" s="9">
        <v>5</v>
      </c>
      <c r="B496" s="32">
        <f t="shared" si="42"/>
        <v>42.012436999999998</v>
      </c>
      <c r="C496" s="32">
        <f t="shared" si="42"/>
        <v>33.986500999999997</v>
      </c>
      <c r="D496" s="32">
        <f t="shared" si="42"/>
        <v>-0.33909499999999998</v>
      </c>
      <c r="E496" s="32">
        <f t="shared" si="42"/>
        <v>-6.166188</v>
      </c>
      <c r="F496" s="32">
        <f t="shared" si="42"/>
        <v>-10.807993</v>
      </c>
      <c r="G496" s="32">
        <f t="shared" si="42"/>
        <v>-14.169328</v>
      </c>
      <c r="H496" s="32">
        <f t="shared" si="42"/>
        <v>-21.571408000000002</v>
      </c>
      <c r="I496" s="32">
        <f t="shared" si="42"/>
        <v>-22.944925999999999</v>
      </c>
      <c r="J496" s="31">
        <v>-10.807993</v>
      </c>
      <c r="K496" s="31">
        <v>42.012436999999998</v>
      </c>
      <c r="L496" s="31">
        <v>-14.169328</v>
      </c>
      <c r="M496" s="31">
        <v>-21.571408000000002</v>
      </c>
      <c r="N496" s="31">
        <v>-0.33909499999999998</v>
      </c>
      <c r="O496" s="31">
        <v>33.986500999999997</v>
      </c>
      <c r="P496" s="31">
        <v>-6.166188</v>
      </c>
      <c r="Q496" s="31">
        <v>-22.944925999999999</v>
      </c>
      <c r="S496" s="33">
        <f t="shared" si="40"/>
        <v>-0.33909499999999998</v>
      </c>
      <c r="T496">
        <v>-0.33909499999999998</v>
      </c>
      <c r="U496">
        <f t="shared" si="41"/>
        <v>3</v>
      </c>
      <c r="V496">
        <f t="shared" si="39"/>
        <v>0.33333333333333331</v>
      </c>
      <c r="X496" s="16">
        <v>2</v>
      </c>
    </row>
    <row r="497" spans="1:24" x14ac:dyDescent="0.25">
      <c r="A497" s="9">
        <v>6</v>
      </c>
      <c r="B497" s="32">
        <f t="shared" si="42"/>
        <v>35.383470000000003</v>
      </c>
      <c r="C497" s="32">
        <f t="shared" si="42"/>
        <v>7.714175</v>
      </c>
      <c r="D497" s="32">
        <f t="shared" si="42"/>
        <v>5.8997679999999999</v>
      </c>
      <c r="E497" s="32">
        <f t="shared" si="42"/>
        <v>5.3172110000000004</v>
      </c>
      <c r="F497" s="32">
        <f t="shared" si="42"/>
        <v>-1.553779</v>
      </c>
      <c r="G497" s="32">
        <f t="shared" si="42"/>
        <v>-11.760216</v>
      </c>
      <c r="H497" s="32">
        <f t="shared" si="42"/>
        <v>-13.576903</v>
      </c>
      <c r="I497" s="32">
        <f t="shared" si="42"/>
        <v>-27.423721</v>
      </c>
      <c r="J497" s="31">
        <v>5.3172110000000004</v>
      </c>
      <c r="K497" s="31">
        <v>7.714175</v>
      </c>
      <c r="L497" s="31">
        <v>-11.760216</v>
      </c>
      <c r="M497" s="31">
        <v>-13.576903</v>
      </c>
      <c r="N497" s="31">
        <v>5.8997679999999999</v>
      </c>
      <c r="O497" s="31">
        <v>-1.553779</v>
      </c>
      <c r="P497" s="31">
        <v>35.383470000000003</v>
      </c>
      <c r="Q497" s="31">
        <v>-27.423721</v>
      </c>
      <c r="S497" s="33">
        <f t="shared" si="40"/>
        <v>-1.553779</v>
      </c>
      <c r="T497">
        <v>-1.553779</v>
      </c>
      <c r="U497">
        <f t="shared" si="41"/>
        <v>5</v>
      </c>
      <c r="V497">
        <f t="shared" si="39"/>
        <v>0.2</v>
      </c>
      <c r="X497" s="16">
        <v>7</v>
      </c>
    </row>
    <row r="498" spans="1:24" x14ac:dyDescent="0.25">
      <c r="A498" s="9">
        <v>7</v>
      </c>
      <c r="B498" s="32">
        <f t="shared" si="42"/>
        <v>25.191427999999998</v>
      </c>
      <c r="C498" s="32">
        <f t="shared" si="42"/>
        <v>23.851541999999998</v>
      </c>
      <c r="D498" s="32">
        <f t="shared" si="42"/>
        <v>23.146305999999999</v>
      </c>
      <c r="E498" s="32">
        <f t="shared" si="42"/>
        <v>5.2315060000000004</v>
      </c>
      <c r="F498" s="32">
        <f t="shared" si="42"/>
        <v>-3.2091000000000001E-2</v>
      </c>
      <c r="G498" s="32">
        <f t="shared" si="42"/>
        <v>-12.265425</v>
      </c>
      <c r="H498" s="32">
        <f t="shared" si="42"/>
        <v>-19.416163000000001</v>
      </c>
      <c r="I498" s="32">
        <f t="shared" si="42"/>
        <v>-45.707107000000001</v>
      </c>
      <c r="J498" s="31">
        <v>-19.416163000000001</v>
      </c>
      <c r="K498" s="31">
        <v>5.2315060000000004</v>
      </c>
      <c r="L498" s="31">
        <v>-45.707107000000001</v>
      </c>
      <c r="M498" s="31">
        <v>-12.265425</v>
      </c>
      <c r="N498" s="31">
        <v>23.851541999999998</v>
      </c>
      <c r="O498" s="31">
        <v>25.191427999999998</v>
      </c>
      <c r="P498" s="31">
        <v>23.146305999999999</v>
      </c>
      <c r="Q498" s="31">
        <v>-3.2091000000000001E-2</v>
      </c>
      <c r="S498" s="33">
        <f t="shared" si="40"/>
        <v>23.146305999999999</v>
      </c>
      <c r="T498">
        <v>23.146305999999999</v>
      </c>
      <c r="U498">
        <f t="shared" si="41"/>
        <v>3</v>
      </c>
      <c r="V498">
        <f t="shared" si="39"/>
        <v>0.33333333333333331</v>
      </c>
      <c r="X498" s="16">
        <v>6</v>
      </c>
    </row>
    <row r="499" spans="1:24" x14ac:dyDescent="0.25">
      <c r="A499" s="9">
        <v>5</v>
      </c>
      <c r="B499" s="32">
        <f t="shared" si="42"/>
        <v>130.23535699999999</v>
      </c>
      <c r="C499" s="32">
        <f t="shared" si="42"/>
        <v>41.104488000000003</v>
      </c>
      <c r="D499" s="32">
        <f t="shared" si="42"/>
        <v>38.323807000000002</v>
      </c>
      <c r="E499" s="32">
        <f t="shared" si="42"/>
        <v>-1.5697939999999999</v>
      </c>
      <c r="F499" s="32">
        <f t="shared" si="42"/>
        <v>-5.0392489999999999</v>
      </c>
      <c r="G499" s="32">
        <f t="shared" si="42"/>
        <v>-23.917090000000002</v>
      </c>
      <c r="H499" s="32">
        <f t="shared" si="42"/>
        <v>-85.947124000000002</v>
      </c>
      <c r="I499" s="32">
        <f t="shared" si="42"/>
        <v>-93.190393999999998</v>
      </c>
      <c r="J499" s="31">
        <v>38.323807000000002</v>
      </c>
      <c r="K499" s="31">
        <v>-5.0392489999999999</v>
      </c>
      <c r="L499" s="31">
        <v>-85.947124000000002</v>
      </c>
      <c r="M499" s="31">
        <v>-93.190393999999998</v>
      </c>
      <c r="N499" s="31">
        <v>130.23535699999999</v>
      </c>
      <c r="O499" s="31">
        <v>-1.5697939999999999</v>
      </c>
      <c r="P499" s="31">
        <v>-23.917090000000002</v>
      </c>
      <c r="Q499" s="31">
        <v>41.104488000000003</v>
      </c>
      <c r="S499" s="33">
        <f t="shared" si="40"/>
        <v>130.23535699999999</v>
      </c>
      <c r="T499">
        <v>130.23535699999999</v>
      </c>
      <c r="U499">
        <f t="shared" si="41"/>
        <v>1</v>
      </c>
      <c r="V499">
        <f t="shared" si="39"/>
        <v>1</v>
      </c>
      <c r="X499" s="16">
        <v>5</v>
      </c>
    </row>
    <row r="500" spans="1:24" x14ac:dyDescent="0.25">
      <c r="A500" s="9">
        <v>5</v>
      </c>
      <c r="B500" s="32">
        <f t="shared" si="42"/>
        <v>20.946414999999998</v>
      </c>
      <c r="C500" s="32">
        <f t="shared" si="42"/>
        <v>20.358291000000001</v>
      </c>
      <c r="D500" s="32">
        <f t="shared" si="42"/>
        <v>12.405132</v>
      </c>
      <c r="E500" s="32">
        <f t="shared" si="42"/>
        <v>5.0355540000000003</v>
      </c>
      <c r="F500" s="32">
        <f t="shared" si="42"/>
        <v>3.765072</v>
      </c>
      <c r="G500" s="32">
        <f t="shared" si="42"/>
        <v>2.3485109999999998</v>
      </c>
      <c r="H500" s="32">
        <f t="shared" si="42"/>
        <v>-20.872472999999999</v>
      </c>
      <c r="I500" s="32">
        <f t="shared" si="42"/>
        <v>-43.986505000000001</v>
      </c>
      <c r="J500" s="31">
        <v>3.765072</v>
      </c>
      <c r="K500" s="31">
        <v>2.3485109999999998</v>
      </c>
      <c r="L500" s="31">
        <v>-20.872472999999999</v>
      </c>
      <c r="M500" s="31">
        <v>-43.986505000000001</v>
      </c>
      <c r="N500" s="31">
        <v>20.358291000000001</v>
      </c>
      <c r="O500" s="31">
        <v>5.0355540000000003</v>
      </c>
      <c r="P500" s="31">
        <v>20.946414999999998</v>
      </c>
      <c r="Q500" s="31">
        <v>12.405132</v>
      </c>
      <c r="S500" s="33">
        <f t="shared" si="40"/>
        <v>20.358291000000001</v>
      </c>
      <c r="T500">
        <v>20.358291000000001</v>
      </c>
      <c r="U500">
        <f t="shared" si="41"/>
        <v>2</v>
      </c>
      <c r="V500">
        <f t="shared" si="39"/>
        <v>0.5</v>
      </c>
      <c r="X500" s="16">
        <v>7</v>
      </c>
    </row>
    <row r="501" spans="1:24" x14ac:dyDescent="0.25">
      <c r="A501" s="9">
        <v>5</v>
      </c>
      <c r="B501" s="32">
        <f t="shared" si="42"/>
        <v>14.359791</v>
      </c>
      <c r="C501" s="32">
        <f t="shared" si="42"/>
        <v>13.220976</v>
      </c>
      <c r="D501" s="32">
        <f t="shared" si="42"/>
        <v>6.4694630000000002</v>
      </c>
      <c r="E501" s="32">
        <f t="shared" si="42"/>
        <v>0.84969799999999995</v>
      </c>
      <c r="F501" s="32">
        <f t="shared" si="42"/>
        <v>-0.30960700000000002</v>
      </c>
      <c r="G501" s="32">
        <f t="shared" si="42"/>
        <v>-5.1357160000000004</v>
      </c>
      <c r="H501" s="32">
        <f t="shared" si="42"/>
        <v>-11.604919000000001</v>
      </c>
      <c r="I501" s="32">
        <f t="shared" si="42"/>
        <v>-17.849685000000001</v>
      </c>
      <c r="J501" s="31">
        <v>-0.30960700000000002</v>
      </c>
      <c r="K501" s="31">
        <v>13.220976</v>
      </c>
      <c r="L501" s="31">
        <v>6.4694630000000002</v>
      </c>
      <c r="M501" s="31">
        <v>-17.849685000000001</v>
      </c>
      <c r="N501" s="31">
        <v>0.84969799999999995</v>
      </c>
      <c r="O501" s="31">
        <v>-11.604919000000001</v>
      </c>
      <c r="P501" s="31">
        <v>14.359791</v>
      </c>
      <c r="Q501" s="31">
        <v>-5.1357160000000004</v>
      </c>
      <c r="S501" s="33">
        <f t="shared" si="40"/>
        <v>0.84969799999999995</v>
      </c>
      <c r="T501">
        <v>0.84969799999999995</v>
      </c>
      <c r="U501">
        <f t="shared" si="41"/>
        <v>4</v>
      </c>
      <c r="V501">
        <f t="shared" si="39"/>
        <v>0.25</v>
      </c>
      <c r="X501" s="16">
        <v>7</v>
      </c>
    </row>
    <row r="502" spans="1:24" x14ac:dyDescent="0.25">
      <c r="A502" s="9">
        <v>5</v>
      </c>
      <c r="B502" s="32">
        <f t="shared" si="42"/>
        <v>154.90284299999999</v>
      </c>
      <c r="C502" s="32">
        <f t="shared" si="42"/>
        <v>43.824930000000002</v>
      </c>
      <c r="D502" s="32">
        <f t="shared" si="42"/>
        <v>14.997104999999999</v>
      </c>
      <c r="E502" s="32">
        <f t="shared" si="42"/>
        <v>10.191098</v>
      </c>
      <c r="F502" s="32">
        <f t="shared" si="42"/>
        <v>-14.726008999999999</v>
      </c>
      <c r="G502" s="32">
        <f t="shared" si="42"/>
        <v>-30.294346999999998</v>
      </c>
      <c r="H502" s="32">
        <f t="shared" si="42"/>
        <v>-86.639993000000004</v>
      </c>
      <c r="I502" s="32">
        <f t="shared" si="42"/>
        <v>-92.255624999999995</v>
      </c>
      <c r="J502" s="31">
        <v>14.997104999999999</v>
      </c>
      <c r="K502" s="31">
        <v>43.824930000000002</v>
      </c>
      <c r="L502" s="31">
        <v>-86.639993000000004</v>
      </c>
      <c r="M502" s="31">
        <v>-30.294346999999998</v>
      </c>
      <c r="N502" s="31">
        <v>154.90284299999999</v>
      </c>
      <c r="O502" s="31">
        <v>10.191098</v>
      </c>
      <c r="P502" s="31">
        <v>-92.255624999999995</v>
      </c>
      <c r="Q502" s="31">
        <v>-14.726008999999999</v>
      </c>
      <c r="S502" s="33">
        <f t="shared" si="40"/>
        <v>154.90284299999999</v>
      </c>
      <c r="T502">
        <v>154.90284299999999</v>
      </c>
      <c r="U502">
        <f t="shared" si="41"/>
        <v>1</v>
      </c>
      <c r="V502">
        <f t="shared" si="39"/>
        <v>1</v>
      </c>
      <c r="X502" s="16">
        <v>5</v>
      </c>
    </row>
    <row r="503" spans="1:24" x14ac:dyDescent="0.25">
      <c r="A503" s="9">
        <v>7</v>
      </c>
      <c r="B503" s="32">
        <f t="shared" si="42"/>
        <v>197.59467699999999</v>
      </c>
      <c r="C503" s="32">
        <f t="shared" si="42"/>
        <v>148.72655599999999</v>
      </c>
      <c r="D503" s="32">
        <f t="shared" si="42"/>
        <v>76.110665999999995</v>
      </c>
      <c r="E503" s="32">
        <f t="shared" si="42"/>
        <v>-26.514247999999998</v>
      </c>
      <c r="F503" s="32">
        <f t="shared" si="42"/>
        <v>-32.186324999999997</v>
      </c>
      <c r="G503" s="32">
        <f t="shared" si="42"/>
        <v>-91.731819999999999</v>
      </c>
      <c r="H503" s="32">
        <f t="shared" si="42"/>
        <v>-110.12736099999999</v>
      </c>
      <c r="I503" s="32">
        <f t="shared" si="42"/>
        <v>-161.87214900000001</v>
      </c>
      <c r="J503" s="31">
        <v>-26.514247999999998</v>
      </c>
      <c r="K503" s="31">
        <v>76.110665999999995</v>
      </c>
      <c r="L503" s="31">
        <v>-91.731819999999999</v>
      </c>
      <c r="M503" s="31">
        <v>-110.12736099999999</v>
      </c>
      <c r="N503" s="31">
        <v>197.59467699999999</v>
      </c>
      <c r="O503" s="31">
        <v>-32.186324999999997</v>
      </c>
      <c r="P503" s="31">
        <v>148.72655599999999</v>
      </c>
      <c r="Q503" s="31">
        <v>-161.87214900000001</v>
      </c>
      <c r="S503" s="33">
        <f t="shared" si="40"/>
        <v>148.72655599999999</v>
      </c>
      <c r="T503">
        <v>148.72655599999999</v>
      </c>
      <c r="U503">
        <f t="shared" si="41"/>
        <v>2</v>
      </c>
      <c r="V503">
        <f t="shared" si="39"/>
        <v>0.5</v>
      </c>
      <c r="X503" s="16">
        <v>5</v>
      </c>
    </row>
    <row r="504" spans="1:24" x14ac:dyDescent="0.25">
      <c r="A504" s="9">
        <v>7</v>
      </c>
      <c r="B504" s="32">
        <f t="shared" si="42"/>
        <v>169.61651900000001</v>
      </c>
      <c r="C504" s="32">
        <f t="shared" si="42"/>
        <v>95.070063000000005</v>
      </c>
      <c r="D504" s="32">
        <f t="shared" si="42"/>
        <v>19.93374</v>
      </c>
      <c r="E504" s="32">
        <f t="shared" si="42"/>
        <v>-16.738503000000001</v>
      </c>
      <c r="F504" s="32">
        <f t="shared" ref="B504:I536" si="43">LARGE($J504:$Q504,COLUMN()-1)</f>
        <v>-24.488842999999999</v>
      </c>
      <c r="G504" s="32">
        <f t="shared" si="43"/>
        <v>-36.674061999999999</v>
      </c>
      <c r="H504" s="32">
        <f t="shared" si="43"/>
        <v>-93.086166000000006</v>
      </c>
      <c r="I504" s="32">
        <f t="shared" si="43"/>
        <v>-113.63279300000001</v>
      </c>
      <c r="J504" s="31">
        <v>-36.674061999999999</v>
      </c>
      <c r="K504" s="31">
        <v>95.070063000000005</v>
      </c>
      <c r="L504" s="31">
        <v>19.93374</v>
      </c>
      <c r="M504" s="31">
        <v>-93.086166000000006</v>
      </c>
      <c r="N504" s="31">
        <v>-113.63279300000001</v>
      </c>
      <c r="O504" s="31">
        <v>-24.488842999999999</v>
      </c>
      <c r="P504" s="31">
        <v>169.61651900000001</v>
      </c>
      <c r="Q504" s="31">
        <v>-16.738503000000001</v>
      </c>
      <c r="S504" s="33">
        <f t="shared" si="40"/>
        <v>169.61651900000001</v>
      </c>
      <c r="T504">
        <v>169.61651900000001</v>
      </c>
      <c r="U504">
        <f t="shared" si="41"/>
        <v>1</v>
      </c>
      <c r="V504">
        <f t="shared" si="39"/>
        <v>1</v>
      </c>
      <c r="X504" s="16">
        <v>7</v>
      </c>
    </row>
    <row r="505" spans="1:24" x14ac:dyDescent="0.25">
      <c r="A505" s="9">
        <v>7</v>
      </c>
      <c r="B505" s="32">
        <f t="shared" si="43"/>
        <v>204.90263200000001</v>
      </c>
      <c r="C505" s="32">
        <f t="shared" si="43"/>
        <v>57.315063000000002</v>
      </c>
      <c r="D505" s="32">
        <f t="shared" si="43"/>
        <v>26.070896999999999</v>
      </c>
      <c r="E505" s="32">
        <f t="shared" si="43"/>
        <v>16.446103999999998</v>
      </c>
      <c r="F505" s="32">
        <f t="shared" si="43"/>
        <v>-39.830460000000002</v>
      </c>
      <c r="G505" s="32">
        <f t="shared" si="43"/>
        <v>-54.356108999999996</v>
      </c>
      <c r="H505" s="32">
        <f t="shared" si="43"/>
        <v>-87.461139000000003</v>
      </c>
      <c r="I505" s="32">
        <f t="shared" si="43"/>
        <v>-123.086991</v>
      </c>
      <c r="J505" s="31">
        <v>26.070896999999999</v>
      </c>
      <c r="K505" s="31">
        <v>-123.086991</v>
      </c>
      <c r="L505" s="31">
        <v>-39.830460000000002</v>
      </c>
      <c r="M505" s="31">
        <v>-87.461139000000003</v>
      </c>
      <c r="N505" s="31">
        <v>204.90263200000001</v>
      </c>
      <c r="O505" s="31">
        <v>16.446103999999998</v>
      </c>
      <c r="P505" s="31">
        <v>57.315063000000002</v>
      </c>
      <c r="Q505" s="31">
        <v>-54.356108999999996</v>
      </c>
      <c r="S505" s="33">
        <f t="shared" si="40"/>
        <v>57.315063000000002</v>
      </c>
      <c r="T505">
        <v>57.315063000000002</v>
      </c>
      <c r="U505">
        <f t="shared" si="41"/>
        <v>2</v>
      </c>
      <c r="V505">
        <f t="shared" si="39"/>
        <v>0.5</v>
      </c>
      <c r="X505" s="16">
        <v>5</v>
      </c>
    </row>
    <row r="506" spans="1:24" x14ac:dyDescent="0.25">
      <c r="A506" s="9">
        <v>7</v>
      </c>
      <c r="B506" s="32">
        <f t="shared" si="43"/>
        <v>49.776263</v>
      </c>
      <c r="C506" s="32">
        <f t="shared" si="43"/>
        <v>4.4238590000000002</v>
      </c>
      <c r="D506" s="32">
        <f t="shared" si="43"/>
        <v>-3.5657009999999998</v>
      </c>
      <c r="E506" s="32">
        <f t="shared" si="43"/>
        <v>-6.0991530000000003</v>
      </c>
      <c r="F506" s="32">
        <f t="shared" si="43"/>
        <v>-6.2362630000000001</v>
      </c>
      <c r="G506" s="32">
        <f t="shared" si="43"/>
        <v>-8.6591640000000005</v>
      </c>
      <c r="H506" s="32">
        <f t="shared" si="43"/>
        <v>-13.167415</v>
      </c>
      <c r="I506" s="32">
        <f t="shared" si="43"/>
        <v>-16.472425000000001</v>
      </c>
      <c r="J506" s="31">
        <v>-6.0991530000000003</v>
      </c>
      <c r="K506" s="31">
        <v>-6.2362630000000001</v>
      </c>
      <c r="L506" s="31">
        <v>-16.472425000000001</v>
      </c>
      <c r="M506" s="31">
        <v>-13.167415</v>
      </c>
      <c r="N506" s="31">
        <v>-3.5657009999999998</v>
      </c>
      <c r="O506" s="31">
        <v>-8.6591640000000005</v>
      </c>
      <c r="P506" s="31">
        <v>49.776263</v>
      </c>
      <c r="Q506" s="31">
        <v>4.4238590000000002</v>
      </c>
      <c r="S506" s="33">
        <f t="shared" si="40"/>
        <v>49.776263</v>
      </c>
      <c r="T506">
        <v>49.776263</v>
      </c>
      <c r="U506">
        <f t="shared" si="41"/>
        <v>1</v>
      </c>
      <c r="V506">
        <f t="shared" si="39"/>
        <v>1</v>
      </c>
      <c r="X506" s="16">
        <v>7</v>
      </c>
    </row>
    <row r="507" spans="1:24" x14ac:dyDescent="0.25">
      <c r="A507" s="9">
        <v>5</v>
      </c>
      <c r="B507" s="32">
        <f t="shared" si="43"/>
        <v>17.412154000000001</v>
      </c>
      <c r="C507" s="32">
        <f t="shared" si="43"/>
        <v>9.6315720000000002</v>
      </c>
      <c r="D507" s="32">
        <f t="shared" si="43"/>
        <v>7.1292080000000002</v>
      </c>
      <c r="E507" s="32">
        <f t="shared" si="43"/>
        <v>1.541947</v>
      </c>
      <c r="F507" s="32">
        <f t="shared" si="43"/>
        <v>-6.3468369999999998</v>
      </c>
      <c r="G507" s="32">
        <f t="shared" si="43"/>
        <v>-8.2276760000000007</v>
      </c>
      <c r="H507" s="32">
        <f t="shared" si="43"/>
        <v>-10.223305</v>
      </c>
      <c r="I507" s="32">
        <f t="shared" si="43"/>
        <v>-10.917062</v>
      </c>
      <c r="J507" s="31">
        <v>9.6315720000000002</v>
      </c>
      <c r="K507" s="31">
        <v>17.412154000000001</v>
      </c>
      <c r="L507" s="31">
        <v>-10.223305</v>
      </c>
      <c r="M507" s="31">
        <v>1.541947</v>
      </c>
      <c r="N507" s="31">
        <v>-8.2276760000000007</v>
      </c>
      <c r="O507" s="31">
        <v>-6.3468369999999998</v>
      </c>
      <c r="P507" s="31">
        <v>-10.917062</v>
      </c>
      <c r="Q507" s="31">
        <v>7.1292080000000002</v>
      </c>
      <c r="S507" s="33">
        <f t="shared" si="40"/>
        <v>-8.2276760000000007</v>
      </c>
      <c r="T507">
        <v>-8.2276760000000007</v>
      </c>
      <c r="U507">
        <f t="shared" si="41"/>
        <v>6</v>
      </c>
      <c r="V507">
        <f t="shared" si="39"/>
        <v>0.16666666666666666</v>
      </c>
      <c r="X507" s="16">
        <v>2</v>
      </c>
    </row>
    <row r="508" spans="1:24" x14ac:dyDescent="0.25">
      <c r="A508" s="9">
        <v>4</v>
      </c>
      <c r="B508" s="32">
        <f t="shared" si="43"/>
        <v>11.695982000000001</v>
      </c>
      <c r="C508" s="32">
        <f t="shared" si="43"/>
        <v>3.2151049999999999</v>
      </c>
      <c r="D508" s="32">
        <f t="shared" si="43"/>
        <v>2.824557</v>
      </c>
      <c r="E508" s="32">
        <f t="shared" si="43"/>
        <v>0.87670899999999996</v>
      </c>
      <c r="F508" s="32">
        <f t="shared" si="43"/>
        <v>-1.3857520000000001</v>
      </c>
      <c r="G508" s="32">
        <f t="shared" si="43"/>
        <v>-4.9363159999999997</v>
      </c>
      <c r="H508" s="32">
        <f t="shared" si="43"/>
        <v>-5.9420659999999996</v>
      </c>
      <c r="I508" s="32">
        <f t="shared" si="43"/>
        <v>-6.3482190000000003</v>
      </c>
      <c r="J508" s="31">
        <v>0.87670899999999996</v>
      </c>
      <c r="K508" s="31">
        <v>-1.3857520000000001</v>
      </c>
      <c r="L508" s="31">
        <v>-5.9420659999999996</v>
      </c>
      <c r="M508" s="31">
        <v>-6.3482190000000003</v>
      </c>
      <c r="N508" s="31">
        <v>11.695982000000001</v>
      </c>
      <c r="O508" s="31">
        <v>3.2151049999999999</v>
      </c>
      <c r="P508" s="31">
        <v>-4.9363159999999997</v>
      </c>
      <c r="Q508" s="31">
        <v>2.824557</v>
      </c>
      <c r="S508" s="33">
        <f t="shared" si="40"/>
        <v>-6.3482190000000003</v>
      </c>
      <c r="T508">
        <v>-6.3482190000000003</v>
      </c>
      <c r="U508">
        <f t="shared" si="41"/>
        <v>8</v>
      </c>
      <c r="V508">
        <f t="shared" si="39"/>
        <v>0.125</v>
      </c>
      <c r="X508" s="16">
        <v>5</v>
      </c>
    </row>
    <row r="509" spans="1:24" x14ac:dyDescent="0.25">
      <c r="A509" s="9">
        <v>4</v>
      </c>
      <c r="B509" s="32">
        <f t="shared" si="43"/>
        <v>400.25061099999999</v>
      </c>
      <c r="C509" s="32">
        <f t="shared" si="43"/>
        <v>178.091252</v>
      </c>
      <c r="D509" s="32">
        <f t="shared" si="43"/>
        <v>154.43526800000001</v>
      </c>
      <c r="E509" s="32">
        <f t="shared" si="43"/>
        <v>13.509354999999999</v>
      </c>
      <c r="F509" s="32">
        <f t="shared" si="43"/>
        <v>-48.131191000000001</v>
      </c>
      <c r="G509" s="32">
        <f t="shared" si="43"/>
        <v>-212.970214</v>
      </c>
      <c r="H509" s="32">
        <f t="shared" si="43"/>
        <v>-229.86532500000001</v>
      </c>
      <c r="I509" s="32">
        <f t="shared" si="43"/>
        <v>-255.31975600000001</v>
      </c>
      <c r="J509" s="31">
        <v>-212.970214</v>
      </c>
      <c r="K509" s="31">
        <v>178.091252</v>
      </c>
      <c r="L509" s="31">
        <v>13.509354999999999</v>
      </c>
      <c r="M509" s="31">
        <v>-229.86532500000001</v>
      </c>
      <c r="N509" s="31">
        <v>154.43526800000001</v>
      </c>
      <c r="O509" s="31">
        <v>-48.131191000000001</v>
      </c>
      <c r="P509" s="31">
        <v>400.25061099999999</v>
      </c>
      <c r="Q509" s="31">
        <v>-255.31975600000001</v>
      </c>
      <c r="S509" s="33">
        <f t="shared" si="40"/>
        <v>-229.86532500000001</v>
      </c>
      <c r="T509">
        <v>-229.86532500000001</v>
      </c>
      <c r="U509">
        <f t="shared" si="41"/>
        <v>7</v>
      </c>
      <c r="V509">
        <f t="shared" si="39"/>
        <v>0.14285714285714285</v>
      </c>
      <c r="X509" s="16">
        <v>7</v>
      </c>
    </row>
    <row r="510" spans="1:24" x14ac:dyDescent="0.25">
      <c r="A510" s="9">
        <v>4</v>
      </c>
      <c r="B510" s="32">
        <f t="shared" si="43"/>
        <v>36.891654000000003</v>
      </c>
      <c r="C510" s="32">
        <f t="shared" si="43"/>
        <v>6.6243470000000002</v>
      </c>
      <c r="D510" s="32">
        <f t="shared" si="43"/>
        <v>3.382212</v>
      </c>
      <c r="E510" s="32">
        <f t="shared" si="43"/>
        <v>1.577329</v>
      </c>
      <c r="F510" s="32">
        <f t="shared" si="43"/>
        <v>-4.4062239999999999</v>
      </c>
      <c r="G510" s="32">
        <f t="shared" si="43"/>
        <v>-8.2423380000000002</v>
      </c>
      <c r="H510" s="32">
        <f t="shared" si="43"/>
        <v>-11.65462</v>
      </c>
      <c r="I510" s="32">
        <f t="shared" si="43"/>
        <v>-24.172360999999999</v>
      </c>
      <c r="J510" s="31">
        <v>3.382212</v>
      </c>
      <c r="K510" s="31">
        <v>6.6243470000000002</v>
      </c>
      <c r="L510" s="31">
        <v>-24.172360999999999</v>
      </c>
      <c r="M510" s="31">
        <v>-8.2423380000000002</v>
      </c>
      <c r="N510" s="31">
        <v>36.891654000000003</v>
      </c>
      <c r="O510" s="31">
        <v>-4.4062239999999999</v>
      </c>
      <c r="P510" s="31">
        <v>1.577329</v>
      </c>
      <c r="Q510" s="31">
        <v>-11.65462</v>
      </c>
      <c r="S510" s="33">
        <f t="shared" si="40"/>
        <v>-8.2423380000000002</v>
      </c>
      <c r="T510">
        <v>-8.2423380000000002</v>
      </c>
      <c r="U510">
        <f t="shared" si="41"/>
        <v>6</v>
      </c>
      <c r="V510">
        <f t="shared" si="39"/>
        <v>0.16666666666666666</v>
      </c>
      <c r="X510" s="16">
        <v>5</v>
      </c>
    </row>
    <row r="511" spans="1:24" x14ac:dyDescent="0.25">
      <c r="A511" s="9">
        <v>7</v>
      </c>
      <c r="B511" s="32">
        <f t="shared" si="43"/>
        <v>73.197368999999995</v>
      </c>
      <c r="C511" s="32">
        <f t="shared" si="43"/>
        <v>14.269033</v>
      </c>
      <c r="D511" s="32">
        <f t="shared" si="43"/>
        <v>11.047065</v>
      </c>
      <c r="E511" s="32">
        <f t="shared" si="43"/>
        <v>8.4721290000000007</v>
      </c>
      <c r="F511" s="32">
        <f t="shared" si="43"/>
        <v>-6.1814080000000002</v>
      </c>
      <c r="G511" s="32">
        <f t="shared" si="43"/>
        <v>-13.697479</v>
      </c>
      <c r="H511" s="32">
        <f t="shared" si="43"/>
        <v>-37.858528999999997</v>
      </c>
      <c r="I511" s="32">
        <f t="shared" si="43"/>
        <v>-49.248179</v>
      </c>
      <c r="J511" s="31">
        <v>-6.1814080000000002</v>
      </c>
      <c r="K511" s="31">
        <v>11.047065</v>
      </c>
      <c r="L511" s="31">
        <v>-49.248179</v>
      </c>
      <c r="M511" s="31">
        <v>-13.697479</v>
      </c>
      <c r="N511" s="31">
        <v>73.197368999999995</v>
      </c>
      <c r="O511" s="31">
        <v>8.4721290000000007</v>
      </c>
      <c r="P511" s="31">
        <v>14.269033</v>
      </c>
      <c r="Q511" s="31">
        <v>-37.858528999999997</v>
      </c>
      <c r="S511" s="33">
        <f t="shared" si="40"/>
        <v>14.269033</v>
      </c>
      <c r="T511">
        <v>14.269033</v>
      </c>
      <c r="U511">
        <f t="shared" si="41"/>
        <v>2</v>
      </c>
      <c r="V511">
        <f t="shared" si="39"/>
        <v>0.5</v>
      </c>
      <c r="X511" s="16">
        <v>5</v>
      </c>
    </row>
    <row r="512" spans="1:24" x14ac:dyDescent="0.25">
      <c r="A512" s="9">
        <v>2</v>
      </c>
      <c r="B512" s="32">
        <f t="shared" si="43"/>
        <v>29.104510000000001</v>
      </c>
      <c r="C512" s="32">
        <f t="shared" si="43"/>
        <v>17.259732</v>
      </c>
      <c r="D512" s="32">
        <f t="shared" si="43"/>
        <v>12.426076999999999</v>
      </c>
      <c r="E512" s="32">
        <f t="shared" si="43"/>
        <v>-0.76573199999999997</v>
      </c>
      <c r="F512" s="32">
        <f t="shared" si="43"/>
        <v>-1.5544530000000001</v>
      </c>
      <c r="G512" s="32">
        <f t="shared" si="43"/>
        <v>-15.951002000000001</v>
      </c>
      <c r="H512" s="32">
        <f t="shared" si="43"/>
        <v>-16.017444999999999</v>
      </c>
      <c r="I512" s="32">
        <f t="shared" si="43"/>
        <v>-24.501687</v>
      </c>
      <c r="J512" s="31">
        <v>-15.951002000000001</v>
      </c>
      <c r="K512" s="31">
        <v>17.259732</v>
      </c>
      <c r="L512" s="31">
        <v>12.426076999999999</v>
      </c>
      <c r="M512" s="31">
        <v>-24.501687</v>
      </c>
      <c r="N512" s="31">
        <v>-0.76573199999999997</v>
      </c>
      <c r="O512" s="31">
        <v>-1.5544530000000001</v>
      </c>
      <c r="P512" s="31">
        <v>-16.017444999999999</v>
      </c>
      <c r="Q512" s="31">
        <v>29.104510000000001</v>
      </c>
      <c r="S512" s="33">
        <f t="shared" si="40"/>
        <v>17.259732</v>
      </c>
      <c r="T512">
        <v>17.259732</v>
      </c>
      <c r="U512">
        <f t="shared" si="41"/>
        <v>2</v>
      </c>
      <c r="V512">
        <f t="shared" si="39"/>
        <v>0.5</v>
      </c>
      <c r="X512" s="16">
        <v>8</v>
      </c>
    </row>
    <row r="513" spans="1:24" x14ac:dyDescent="0.25">
      <c r="A513" s="9">
        <v>5</v>
      </c>
      <c r="B513" s="32">
        <f t="shared" si="43"/>
        <v>41.454090999999998</v>
      </c>
      <c r="C513" s="32">
        <f t="shared" si="43"/>
        <v>9.2519399999999994</v>
      </c>
      <c r="D513" s="32">
        <f t="shared" si="43"/>
        <v>7.591628</v>
      </c>
      <c r="E513" s="32">
        <f t="shared" si="43"/>
        <v>3.384636</v>
      </c>
      <c r="F513" s="32">
        <f t="shared" si="43"/>
        <v>-0.57953399999999999</v>
      </c>
      <c r="G513" s="32">
        <f t="shared" si="43"/>
        <v>-14.529987999999999</v>
      </c>
      <c r="H513" s="32">
        <f t="shared" si="43"/>
        <v>-17.161263000000002</v>
      </c>
      <c r="I513" s="32">
        <f t="shared" si="43"/>
        <v>-29.411511000000001</v>
      </c>
      <c r="J513" s="31">
        <v>-0.57953399999999999</v>
      </c>
      <c r="K513" s="31">
        <v>41.454090999999998</v>
      </c>
      <c r="L513" s="31">
        <v>-17.161263000000002</v>
      </c>
      <c r="M513" s="31">
        <v>7.591628</v>
      </c>
      <c r="N513" s="31">
        <v>9.2519399999999994</v>
      </c>
      <c r="O513" s="31">
        <v>-14.529987999999999</v>
      </c>
      <c r="P513" s="31">
        <v>-29.411511000000001</v>
      </c>
      <c r="Q513" s="31">
        <v>3.384636</v>
      </c>
      <c r="S513" s="33">
        <f t="shared" si="40"/>
        <v>9.2519399999999994</v>
      </c>
      <c r="T513">
        <v>9.2519399999999994</v>
      </c>
      <c r="U513">
        <f t="shared" si="41"/>
        <v>2</v>
      </c>
      <c r="V513">
        <f t="shared" si="39"/>
        <v>0.5</v>
      </c>
      <c r="X513" s="16">
        <v>2</v>
      </c>
    </row>
    <row r="514" spans="1:24" x14ac:dyDescent="0.25">
      <c r="A514" s="9">
        <v>2</v>
      </c>
      <c r="B514" s="32">
        <f t="shared" si="43"/>
        <v>18.649882000000002</v>
      </c>
      <c r="C514" s="32">
        <f t="shared" si="43"/>
        <v>9.9926370000000002</v>
      </c>
      <c r="D514" s="32">
        <f t="shared" si="43"/>
        <v>5.993913</v>
      </c>
      <c r="E514" s="32">
        <f t="shared" si="43"/>
        <v>-2.8078460000000001</v>
      </c>
      <c r="F514" s="32">
        <f t="shared" si="43"/>
        <v>-4.7357379999999996</v>
      </c>
      <c r="G514" s="32">
        <f t="shared" si="43"/>
        <v>-5.2840540000000003</v>
      </c>
      <c r="H514" s="32">
        <f t="shared" si="43"/>
        <v>-8.2007399999999997</v>
      </c>
      <c r="I514" s="32">
        <f t="shared" si="43"/>
        <v>-13.608053</v>
      </c>
      <c r="J514" s="31">
        <v>-2.8078460000000001</v>
      </c>
      <c r="K514" s="31">
        <v>9.9926370000000002</v>
      </c>
      <c r="L514" s="31">
        <v>-13.608053</v>
      </c>
      <c r="M514" s="31">
        <v>-8.2007399999999997</v>
      </c>
      <c r="N514" s="31">
        <v>18.649882000000002</v>
      </c>
      <c r="O514" s="31">
        <v>5.993913</v>
      </c>
      <c r="P514" s="31">
        <v>-4.7357379999999996</v>
      </c>
      <c r="Q514" s="31">
        <v>-5.2840540000000003</v>
      </c>
      <c r="S514" s="33">
        <f t="shared" si="40"/>
        <v>9.9926370000000002</v>
      </c>
      <c r="T514">
        <v>9.9926370000000002</v>
      </c>
      <c r="U514">
        <f t="shared" si="41"/>
        <v>2</v>
      </c>
      <c r="V514">
        <f t="shared" si="39"/>
        <v>0.5</v>
      </c>
      <c r="X514" s="16">
        <v>5</v>
      </c>
    </row>
    <row r="515" spans="1:24" x14ac:dyDescent="0.25">
      <c r="A515" s="9">
        <v>2</v>
      </c>
      <c r="B515" s="32">
        <f t="shared" si="43"/>
        <v>24.512644999999999</v>
      </c>
      <c r="C515" s="32">
        <f t="shared" si="43"/>
        <v>4.3843329999999998</v>
      </c>
      <c r="D515" s="32">
        <f t="shared" si="43"/>
        <v>2.9322159999999999</v>
      </c>
      <c r="E515" s="32">
        <f t="shared" si="43"/>
        <v>2.0221900000000002</v>
      </c>
      <c r="F515" s="32">
        <f t="shared" si="43"/>
        <v>1.098093</v>
      </c>
      <c r="G515" s="32">
        <f t="shared" si="43"/>
        <v>-8.8713719999999991</v>
      </c>
      <c r="H515" s="32">
        <f t="shared" si="43"/>
        <v>-10.972742999999999</v>
      </c>
      <c r="I515" s="32">
        <f t="shared" si="43"/>
        <v>-15.105364</v>
      </c>
      <c r="J515" s="31">
        <v>24.512644999999999</v>
      </c>
      <c r="K515" s="31">
        <v>2.0221900000000002</v>
      </c>
      <c r="L515" s="31">
        <v>1.098093</v>
      </c>
      <c r="M515" s="31">
        <v>4.3843329999999998</v>
      </c>
      <c r="N515" s="31">
        <v>-10.972742999999999</v>
      </c>
      <c r="O515" s="31">
        <v>-8.8713719999999991</v>
      </c>
      <c r="P515" s="31">
        <v>-15.105364</v>
      </c>
      <c r="Q515" s="31">
        <v>2.9322159999999999</v>
      </c>
      <c r="S515" s="33">
        <f t="shared" si="40"/>
        <v>2.0221900000000002</v>
      </c>
      <c r="T515">
        <v>2.0221900000000002</v>
      </c>
      <c r="U515">
        <f t="shared" si="41"/>
        <v>4</v>
      </c>
      <c r="V515">
        <f t="shared" si="39"/>
        <v>0.25</v>
      </c>
      <c r="X515" s="16">
        <v>1</v>
      </c>
    </row>
    <row r="516" spans="1:24" x14ac:dyDescent="0.25">
      <c r="A516" s="9">
        <v>6</v>
      </c>
      <c r="B516" s="32">
        <f t="shared" si="43"/>
        <v>4.6007530000000001</v>
      </c>
      <c r="C516" s="32">
        <f t="shared" si="43"/>
        <v>2.1778810000000002</v>
      </c>
      <c r="D516" s="32">
        <f t="shared" si="43"/>
        <v>2.1110950000000002</v>
      </c>
      <c r="E516" s="32">
        <f t="shared" si="43"/>
        <v>1.986799</v>
      </c>
      <c r="F516" s="32">
        <f t="shared" si="43"/>
        <v>1.354733</v>
      </c>
      <c r="G516" s="32">
        <f t="shared" si="43"/>
        <v>2.213E-2</v>
      </c>
      <c r="H516" s="32">
        <f t="shared" si="43"/>
        <v>-1.314665</v>
      </c>
      <c r="I516" s="32">
        <f t="shared" si="43"/>
        <v>-10.938727</v>
      </c>
      <c r="J516" s="31">
        <v>1.986799</v>
      </c>
      <c r="K516" s="31">
        <v>1.354733</v>
      </c>
      <c r="L516" s="31">
        <v>2.213E-2</v>
      </c>
      <c r="M516" s="31">
        <v>2.1110950000000002</v>
      </c>
      <c r="N516" s="31">
        <v>2.1778810000000002</v>
      </c>
      <c r="O516" s="31">
        <v>4.6007530000000001</v>
      </c>
      <c r="P516" s="31">
        <v>-1.314665</v>
      </c>
      <c r="Q516" s="31">
        <v>-10.938727</v>
      </c>
      <c r="S516" s="33">
        <f t="shared" si="40"/>
        <v>4.6007530000000001</v>
      </c>
      <c r="T516">
        <v>4.6007530000000001</v>
      </c>
      <c r="U516">
        <f t="shared" si="41"/>
        <v>1</v>
      </c>
      <c r="V516">
        <f t="shared" ref="V516:V579" si="44">1/U516</f>
        <v>1</v>
      </c>
      <c r="X516" s="16">
        <v>6</v>
      </c>
    </row>
    <row r="517" spans="1:24" x14ac:dyDescent="0.25">
      <c r="A517" s="9">
        <v>2</v>
      </c>
      <c r="B517" s="32">
        <f t="shared" si="43"/>
        <v>14.683987999999999</v>
      </c>
      <c r="C517" s="32">
        <f t="shared" si="43"/>
        <v>2.9632800000000001</v>
      </c>
      <c r="D517" s="32">
        <f t="shared" si="43"/>
        <v>1.305963</v>
      </c>
      <c r="E517" s="32">
        <f t="shared" si="43"/>
        <v>-0.56403700000000001</v>
      </c>
      <c r="F517" s="32">
        <f t="shared" si="43"/>
        <v>-1.6524719999999999</v>
      </c>
      <c r="G517" s="32">
        <f t="shared" si="43"/>
        <v>-3.413259</v>
      </c>
      <c r="H517" s="32">
        <f t="shared" si="43"/>
        <v>-4.0343080000000002</v>
      </c>
      <c r="I517" s="32">
        <f t="shared" si="43"/>
        <v>-9.2891539999999999</v>
      </c>
      <c r="J517" s="31">
        <v>-1.6524719999999999</v>
      </c>
      <c r="K517" s="31">
        <v>-3.413259</v>
      </c>
      <c r="L517" s="31">
        <v>-0.56403700000000001</v>
      </c>
      <c r="M517" s="31">
        <v>1.305963</v>
      </c>
      <c r="N517" s="31">
        <v>14.683987999999999</v>
      </c>
      <c r="O517" s="31">
        <v>2.9632800000000001</v>
      </c>
      <c r="P517" s="31">
        <v>-4.0343080000000002</v>
      </c>
      <c r="Q517" s="31">
        <v>-9.2891539999999999</v>
      </c>
      <c r="S517" s="33">
        <f t="shared" ref="S517:S580" si="45">IF(A517=1,J517,IF(A517=2,K517,IF(A517=3,L517,IF(A517=4,M517,IF(A517=5,N517,IF(A517=6,O517,IF(A517=7,P517,IF(A517=8,Q517,0))))))))</f>
        <v>-3.413259</v>
      </c>
      <c r="T517">
        <v>-3.413259</v>
      </c>
      <c r="U517">
        <f t="shared" ref="U517:U580" si="46">IF(T517=B517,1,IF(T517=C517,2,IF(T517=D517,3,IF(E517=T517,4,IF(F517=T517,5,IF(G517=T517,6,IF(H517=T517,7,IF(I517=T517,8,0))))))))</f>
        <v>6</v>
      </c>
      <c r="V517">
        <f t="shared" si="44"/>
        <v>0.16666666666666666</v>
      </c>
      <c r="X517" s="16">
        <v>5</v>
      </c>
    </row>
    <row r="518" spans="1:24" x14ac:dyDescent="0.25">
      <c r="A518" s="9">
        <v>7</v>
      </c>
      <c r="B518" s="32">
        <f t="shared" si="43"/>
        <v>15.147249</v>
      </c>
      <c r="C518" s="32">
        <f t="shared" si="43"/>
        <v>11.715301</v>
      </c>
      <c r="D518" s="32">
        <f t="shared" si="43"/>
        <v>10.571519</v>
      </c>
      <c r="E518" s="32">
        <f t="shared" si="43"/>
        <v>0.83896000000000004</v>
      </c>
      <c r="F518" s="32">
        <f t="shared" si="43"/>
        <v>-8.0261169999999993</v>
      </c>
      <c r="G518" s="32">
        <f t="shared" si="43"/>
        <v>-8.3649769999999997</v>
      </c>
      <c r="H518" s="32">
        <f t="shared" si="43"/>
        <v>-10.365838</v>
      </c>
      <c r="I518" s="32">
        <f t="shared" si="43"/>
        <v>-11.516098</v>
      </c>
      <c r="J518" s="31">
        <v>0.83896000000000004</v>
      </c>
      <c r="K518" s="31">
        <v>-8.3649769999999997</v>
      </c>
      <c r="L518" s="31">
        <v>-8.0261169999999993</v>
      </c>
      <c r="M518" s="31">
        <v>-11.516098</v>
      </c>
      <c r="N518" s="31">
        <v>15.147249</v>
      </c>
      <c r="O518" s="31">
        <v>11.715301</v>
      </c>
      <c r="P518" s="31">
        <v>10.571519</v>
      </c>
      <c r="Q518" s="31">
        <v>-10.365838</v>
      </c>
      <c r="S518" s="33">
        <f t="shared" si="45"/>
        <v>10.571519</v>
      </c>
      <c r="T518">
        <v>10.571519</v>
      </c>
      <c r="U518">
        <f t="shared" si="46"/>
        <v>3</v>
      </c>
      <c r="V518">
        <f t="shared" si="44"/>
        <v>0.33333333333333331</v>
      </c>
      <c r="X518" s="16">
        <v>5</v>
      </c>
    </row>
    <row r="519" spans="1:24" x14ac:dyDescent="0.25">
      <c r="A519" s="9">
        <v>7</v>
      </c>
      <c r="B519" s="32">
        <f t="shared" si="43"/>
        <v>62.348402999999998</v>
      </c>
      <c r="C519" s="32">
        <f t="shared" si="43"/>
        <v>19.806049000000002</v>
      </c>
      <c r="D519" s="32">
        <f t="shared" si="43"/>
        <v>8.3442349999999994</v>
      </c>
      <c r="E519" s="32">
        <f t="shared" si="43"/>
        <v>0.66513599999999995</v>
      </c>
      <c r="F519" s="32">
        <f t="shared" si="43"/>
        <v>-6.5119999999999996</v>
      </c>
      <c r="G519" s="32">
        <f t="shared" si="43"/>
        <v>-16.371518999999999</v>
      </c>
      <c r="H519" s="32">
        <f t="shared" si="43"/>
        <v>-21.482046</v>
      </c>
      <c r="I519" s="32">
        <f t="shared" si="43"/>
        <v>-46.798265000000001</v>
      </c>
      <c r="J519" s="31">
        <v>-46.798265000000001</v>
      </c>
      <c r="K519" s="31">
        <v>8.3442349999999994</v>
      </c>
      <c r="L519" s="31">
        <v>-21.482046</v>
      </c>
      <c r="M519" s="31">
        <v>-6.5119999999999996</v>
      </c>
      <c r="N519" s="31">
        <v>-16.371518999999999</v>
      </c>
      <c r="O519" s="31">
        <v>0.66513599999999995</v>
      </c>
      <c r="P519" s="31">
        <v>62.348402999999998</v>
      </c>
      <c r="Q519" s="31">
        <v>19.806049000000002</v>
      </c>
      <c r="S519" s="33">
        <f t="shared" si="45"/>
        <v>62.348402999999998</v>
      </c>
      <c r="T519">
        <v>62.348402999999998</v>
      </c>
      <c r="U519">
        <f t="shared" si="46"/>
        <v>1</v>
      </c>
      <c r="V519">
        <f t="shared" si="44"/>
        <v>1</v>
      </c>
      <c r="X519" s="16">
        <v>7</v>
      </c>
    </row>
    <row r="520" spans="1:24" x14ac:dyDescent="0.25">
      <c r="A520" s="9">
        <v>2</v>
      </c>
      <c r="B520" s="32">
        <f t="shared" si="43"/>
        <v>19.972262000000001</v>
      </c>
      <c r="C520" s="32">
        <f t="shared" si="43"/>
        <v>16.65316</v>
      </c>
      <c r="D520" s="32">
        <f t="shared" si="43"/>
        <v>2.1433279999999999</v>
      </c>
      <c r="E520" s="32">
        <f t="shared" si="43"/>
        <v>-0.87760800000000005</v>
      </c>
      <c r="F520" s="32">
        <f t="shared" si="43"/>
        <v>-1.319923</v>
      </c>
      <c r="G520" s="32">
        <f t="shared" si="43"/>
        <v>-10.965400000000001</v>
      </c>
      <c r="H520" s="32">
        <f t="shared" si="43"/>
        <v>-12.227397</v>
      </c>
      <c r="I520" s="32">
        <f t="shared" si="43"/>
        <v>-13.378422</v>
      </c>
      <c r="J520" s="31">
        <v>-10.965400000000001</v>
      </c>
      <c r="K520" s="31">
        <v>19.972262000000001</v>
      </c>
      <c r="L520" s="31">
        <v>-13.378422</v>
      </c>
      <c r="M520" s="31">
        <v>2.1433279999999999</v>
      </c>
      <c r="N520" s="31">
        <v>16.65316</v>
      </c>
      <c r="O520" s="31">
        <v>-1.319923</v>
      </c>
      <c r="P520" s="31">
        <v>-12.227397</v>
      </c>
      <c r="Q520" s="31">
        <v>-0.87760800000000005</v>
      </c>
      <c r="S520" s="33">
        <f t="shared" si="45"/>
        <v>19.972262000000001</v>
      </c>
      <c r="T520">
        <v>19.972262000000001</v>
      </c>
      <c r="U520">
        <f t="shared" si="46"/>
        <v>1</v>
      </c>
      <c r="V520">
        <f t="shared" si="44"/>
        <v>1</v>
      </c>
      <c r="X520" s="16">
        <v>2</v>
      </c>
    </row>
    <row r="521" spans="1:24" x14ac:dyDescent="0.25">
      <c r="A521" s="9">
        <v>7</v>
      </c>
      <c r="B521" s="32">
        <f t="shared" si="43"/>
        <v>23.912914000000001</v>
      </c>
      <c r="C521" s="32">
        <f t="shared" si="43"/>
        <v>23.707664000000001</v>
      </c>
      <c r="D521" s="32">
        <f t="shared" si="43"/>
        <v>5.1821419999999998</v>
      </c>
      <c r="E521" s="32">
        <f t="shared" si="43"/>
        <v>4.6725890000000003</v>
      </c>
      <c r="F521" s="32">
        <f t="shared" si="43"/>
        <v>1.752108</v>
      </c>
      <c r="G521" s="32">
        <f t="shared" si="43"/>
        <v>-16.260831</v>
      </c>
      <c r="H521" s="32">
        <f t="shared" si="43"/>
        <v>-18.185286999999999</v>
      </c>
      <c r="I521" s="32">
        <f t="shared" si="43"/>
        <v>-24.781302</v>
      </c>
      <c r="J521" s="31">
        <v>5.1821419999999998</v>
      </c>
      <c r="K521" s="31">
        <v>23.707664000000001</v>
      </c>
      <c r="L521" s="31">
        <v>-18.185286999999999</v>
      </c>
      <c r="M521" s="31">
        <v>-24.781302</v>
      </c>
      <c r="N521" s="31">
        <v>23.912914000000001</v>
      </c>
      <c r="O521" s="31">
        <v>1.752108</v>
      </c>
      <c r="P521" s="31">
        <v>4.6725890000000003</v>
      </c>
      <c r="Q521" s="31">
        <v>-16.260831</v>
      </c>
      <c r="S521" s="33">
        <f t="shared" si="45"/>
        <v>4.6725890000000003</v>
      </c>
      <c r="T521">
        <v>4.6725890000000003</v>
      </c>
      <c r="U521">
        <f t="shared" si="46"/>
        <v>4</v>
      </c>
      <c r="V521">
        <f t="shared" si="44"/>
        <v>0.25</v>
      </c>
      <c r="X521" s="16">
        <v>5</v>
      </c>
    </row>
    <row r="522" spans="1:24" x14ac:dyDescent="0.25">
      <c r="A522" s="9">
        <v>5</v>
      </c>
      <c r="B522" s="32">
        <f t="shared" si="43"/>
        <v>26.170746999999999</v>
      </c>
      <c r="C522" s="32">
        <f t="shared" si="43"/>
        <v>7.7075170000000002</v>
      </c>
      <c r="D522" s="32">
        <f t="shared" si="43"/>
        <v>3.659605</v>
      </c>
      <c r="E522" s="32">
        <f t="shared" si="43"/>
        <v>2.321218</v>
      </c>
      <c r="F522" s="32">
        <f t="shared" si="43"/>
        <v>8.6109000000000005E-2</v>
      </c>
      <c r="G522" s="32">
        <f t="shared" si="43"/>
        <v>-10.421754999999999</v>
      </c>
      <c r="H522" s="32">
        <f t="shared" si="43"/>
        <v>-12.405531</v>
      </c>
      <c r="I522" s="32">
        <f t="shared" si="43"/>
        <v>-17.117909000000001</v>
      </c>
      <c r="J522" s="31">
        <v>3.659605</v>
      </c>
      <c r="K522" s="31">
        <v>7.7075170000000002</v>
      </c>
      <c r="L522" s="31">
        <v>-17.117909000000001</v>
      </c>
      <c r="M522" s="31">
        <v>2.321218</v>
      </c>
      <c r="N522" s="31">
        <v>26.170746999999999</v>
      </c>
      <c r="O522" s="31">
        <v>-12.405531</v>
      </c>
      <c r="P522" s="31">
        <v>-10.421754999999999</v>
      </c>
      <c r="Q522" s="31">
        <v>8.6109000000000005E-2</v>
      </c>
      <c r="S522" s="33">
        <f t="shared" si="45"/>
        <v>26.170746999999999</v>
      </c>
      <c r="T522">
        <v>26.170746999999999</v>
      </c>
      <c r="U522">
        <f t="shared" si="46"/>
        <v>1</v>
      </c>
      <c r="V522">
        <f t="shared" si="44"/>
        <v>1</v>
      </c>
      <c r="X522" s="16">
        <v>5</v>
      </c>
    </row>
    <row r="523" spans="1:24" x14ac:dyDescent="0.25">
      <c r="A523" s="9">
        <v>2</v>
      </c>
      <c r="B523" s="32">
        <f t="shared" si="43"/>
        <v>21.188321999999999</v>
      </c>
      <c r="C523" s="32">
        <f t="shared" si="43"/>
        <v>9.5281059999999993</v>
      </c>
      <c r="D523" s="32">
        <f t="shared" si="43"/>
        <v>5.9247750000000003</v>
      </c>
      <c r="E523" s="32">
        <f t="shared" si="43"/>
        <v>-2.7056019999999998</v>
      </c>
      <c r="F523" s="32">
        <f t="shared" si="43"/>
        <v>-3.254013</v>
      </c>
      <c r="G523" s="32">
        <f t="shared" si="43"/>
        <v>-4.9852920000000003</v>
      </c>
      <c r="H523" s="32">
        <f t="shared" si="43"/>
        <v>-7.5238370000000003</v>
      </c>
      <c r="I523" s="32">
        <f t="shared" si="43"/>
        <v>-18.172459</v>
      </c>
      <c r="J523" s="31">
        <v>-4.9852920000000003</v>
      </c>
      <c r="K523" s="31">
        <v>-7.5238370000000003</v>
      </c>
      <c r="L523" s="31">
        <v>-2.7056019999999998</v>
      </c>
      <c r="M523" s="31">
        <v>5.9247750000000003</v>
      </c>
      <c r="N523" s="31">
        <v>9.5281059999999993</v>
      </c>
      <c r="O523" s="31">
        <v>21.188321999999999</v>
      </c>
      <c r="P523" s="31">
        <v>-18.172459</v>
      </c>
      <c r="Q523" s="31">
        <v>-3.254013</v>
      </c>
      <c r="S523" s="33">
        <f t="shared" si="45"/>
        <v>-7.5238370000000003</v>
      </c>
      <c r="T523">
        <v>-7.5238370000000003</v>
      </c>
      <c r="U523">
        <f t="shared" si="46"/>
        <v>7</v>
      </c>
      <c r="V523">
        <f t="shared" si="44"/>
        <v>0.14285714285714285</v>
      </c>
      <c r="X523" s="16">
        <v>6</v>
      </c>
    </row>
    <row r="524" spans="1:24" x14ac:dyDescent="0.25">
      <c r="A524" s="9">
        <v>8</v>
      </c>
      <c r="B524" s="32">
        <f t="shared" si="43"/>
        <v>13.293276000000001</v>
      </c>
      <c r="C524" s="32">
        <f t="shared" si="43"/>
        <v>9.3708790000000004</v>
      </c>
      <c r="D524" s="32">
        <f t="shared" si="43"/>
        <v>4.6757289999999996</v>
      </c>
      <c r="E524" s="32">
        <f t="shared" si="43"/>
        <v>2.5829119999999999</v>
      </c>
      <c r="F524" s="32">
        <f t="shared" si="43"/>
        <v>-3.3090030000000001</v>
      </c>
      <c r="G524" s="32">
        <f t="shared" si="43"/>
        <v>-3.4410379999999998</v>
      </c>
      <c r="H524" s="32">
        <f t="shared" si="43"/>
        <v>-10.31082</v>
      </c>
      <c r="I524" s="32">
        <f t="shared" si="43"/>
        <v>-12.861936999999999</v>
      </c>
      <c r="J524" s="31">
        <v>2.5829119999999999</v>
      </c>
      <c r="K524" s="31">
        <v>13.293276000000001</v>
      </c>
      <c r="L524" s="31">
        <v>-10.31082</v>
      </c>
      <c r="M524" s="31">
        <v>-3.4410379999999998</v>
      </c>
      <c r="N524" s="31">
        <v>-3.3090030000000001</v>
      </c>
      <c r="O524" s="31">
        <v>4.6757289999999996</v>
      </c>
      <c r="P524" s="31">
        <v>9.3708790000000004</v>
      </c>
      <c r="Q524" s="31">
        <v>-12.861936999999999</v>
      </c>
      <c r="S524" s="33">
        <f t="shared" si="45"/>
        <v>-12.861936999999999</v>
      </c>
      <c r="T524">
        <v>-12.861936999999999</v>
      </c>
      <c r="U524">
        <f t="shared" si="46"/>
        <v>8</v>
      </c>
      <c r="V524">
        <f t="shared" si="44"/>
        <v>0.125</v>
      </c>
      <c r="X524" s="16">
        <v>2</v>
      </c>
    </row>
    <row r="525" spans="1:24" x14ac:dyDescent="0.25">
      <c r="A525" s="9">
        <v>5</v>
      </c>
      <c r="B525" s="32">
        <f t="shared" si="43"/>
        <v>53.532547000000001</v>
      </c>
      <c r="C525" s="32">
        <f t="shared" si="43"/>
        <v>41.789802999999999</v>
      </c>
      <c r="D525" s="32">
        <f t="shared" si="43"/>
        <v>40.297209000000002</v>
      </c>
      <c r="E525" s="32">
        <f t="shared" si="43"/>
        <v>2.7950339999999998</v>
      </c>
      <c r="F525" s="32">
        <f t="shared" si="43"/>
        <v>1.431433</v>
      </c>
      <c r="G525" s="32">
        <f t="shared" si="43"/>
        <v>-13.748324999999999</v>
      </c>
      <c r="H525" s="32">
        <f t="shared" si="43"/>
        <v>-45.900058999999999</v>
      </c>
      <c r="I525" s="32">
        <f t="shared" si="43"/>
        <v>-80.197646000000006</v>
      </c>
      <c r="J525" s="31">
        <v>2.7950339999999998</v>
      </c>
      <c r="K525" s="31">
        <v>53.532547000000001</v>
      </c>
      <c r="L525" s="31">
        <v>-80.197646000000006</v>
      </c>
      <c r="M525" s="31">
        <v>-13.748324999999999</v>
      </c>
      <c r="N525" s="31">
        <v>41.789802999999999</v>
      </c>
      <c r="O525" s="31">
        <v>-45.900058999999999</v>
      </c>
      <c r="P525" s="31">
        <v>40.297209000000002</v>
      </c>
      <c r="Q525" s="31">
        <v>1.431433</v>
      </c>
      <c r="S525" s="33">
        <f t="shared" si="45"/>
        <v>41.789802999999999</v>
      </c>
      <c r="T525">
        <v>41.789802999999999</v>
      </c>
      <c r="U525">
        <f t="shared" si="46"/>
        <v>2</v>
      </c>
      <c r="V525">
        <f t="shared" si="44"/>
        <v>0.5</v>
      </c>
      <c r="X525" s="16">
        <v>2</v>
      </c>
    </row>
    <row r="526" spans="1:24" x14ac:dyDescent="0.25">
      <c r="A526" s="9">
        <v>7</v>
      </c>
      <c r="B526" s="32">
        <f t="shared" si="43"/>
        <v>24.947116999999999</v>
      </c>
      <c r="C526" s="32">
        <f t="shared" si="43"/>
        <v>11.351967</v>
      </c>
      <c r="D526" s="32">
        <f t="shared" si="43"/>
        <v>5.7341300000000004</v>
      </c>
      <c r="E526" s="32">
        <f t="shared" si="43"/>
        <v>3.3866E-2</v>
      </c>
      <c r="F526" s="32">
        <f t="shared" si="43"/>
        <v>-4.4982300000000004</v>
      </c>
      <c r="G526" s="32">
        <f t="shared" si="43"/>
        <v>-6.2667729999999997</v>
      </c>
      <c r="H526" s="32">
        <f t="shared" si="43"/>
        <v>-14.113317</v>
      </c>
      <c r="I526" s="32">
        <f t="shared" si="43"/>
        <v>-17.188759999999998</v>
      </c>
      <c r="J526" s="31">
        <v>-4.4982300000000004</v>
      </c>
      <c r="K526" s="31">
        <v>-14.113317</v>
      </c>
      <c r="L526" s="31">
        <v>-17.188759999999998</v>
      </c>
      <c r="M526" s="31">
        <v>-6.2667729999999997</v>
      </c>
      <c r="N526" s="31">
        <v>3.3866E-2</v>
      </c>
      <c r="O526" s="31">
        <v>11.351967</v>
      </c>
      <c r="P526" s="31">
        <v>24.947116999999999</v>
      </c>
      <c r="Q526" s="31">
        <v>5.7341300000000004</v>
      </c>
      <c r="S526" s="33">
        <f t="shared" si="45"/>
        <v>24.947116999999999</v>
      </c>
      <c r="T526">
        <v>24.947116999999999</v>
      </c>
      <c r="U526">
        <f t="shared" si="46"/>
        <v>1</v>
      </c>
      <c r="V526">
        <f t="shared" si="44"/>
        <v>1</v>
      </c>
      <c r="X526" s="16">
        <v>7</v>
      </c>
    </row>
    <row r="527" spans="1:24" x14ac:dyDescent="0.25">
      <c r="A527" s="9">
        <v>7</v>
      </c>
      <c r="B527" s="32">
        <f t="shared" si="43"/>
        <v>49.345041999999999</v>
      </c>
      <c r="C527" s="32">
        <f t="shared" si="43"/>
        <v>48.989266999999998</v>
      </c>
      <c r="D527" s="32">
        <f t="shared" si="43"/>
        <v>24.145997000000001</v>
      </c>
      <c r="E527" s="32">
        <f t="shared" si="43"/>
        <v>-14.513350000000001</v>
      </c>
      <c r="F527" s="32">
        <f t="shared" si="43"/>
        <v>-16.146540000000002</v>
      </c>
      <c r="G527" s="32">
        <f t="shared" si="43"/>
        <v>-18.457871000000001</v>
      </c>
      <c r="H527" s="32">
        <f t="shared" si="43"/>
        <v>-30.332692000000002</v>
      </c>
      <c r="I527" s="32">
        <f t="shared" si="43"/>
        <v>-43.029853000000003</v>
      </c>
      <c r="J527" s="31">
        <v>-30.332692000000002</v>
      </c>
      <c r="K527" s="31">
        <v>24.145997000000001</v>
      </c>
      <c r="L527" s="31">
        <v>-14.513350000000001</v>
      </c>
      <c r="M527" s="31">
        <v>-16.146540000000002</v>
      </c>
      <c r="N527" s="31">
        <v>-43.029853000000003</v>
      </c>
      <c r="O527" s="31">
        <v>48.989266999999998</v>
      </c>
      <c r="P527" s="31">
        <v>49.345041999999999</v>
      </c>
      <c r="Q527" s="31">
        <v>-18.457871000000001</v>
      </c>
      <c r="S527" s="33">
        <f t="shared" si="45"/>
        <v>49.345041999999999</v>
      </c>
      <c r="T527">
        <v>49.345041999999999</v>
      </c>
      <c r="U527">
        <f t="shared" si="46"/>
        <v>1</v>
      </c>
      <c r="V527">
        <f t="shared" si="44"/>
        <v>1</v>
      </c>
      <c r="X527" s="16">
        <v>7</v>
      </c>
    </row>
    <row r="528" spans="1:24" x14ac:dyDescent="0.25">
      <c r="A528" s="9">
        <v>5</v>
      </c>
      <c r="B528" s="32">
        <f t="shared" si="43"/>
        <v>157.54031900000001</v>
      </c>
      <c r="C528" s="32">
        <f t="shared" si="43"/>
        <v>72.137452999999994</v>
      </c>
      <c r="D528" s="32">
        <f t="shared" si="43"/>
        <v>38.64817</v>
      </c>
      <c r="E528" s="32">
        <f t="shared" si="43"/>
        <v>-14.96881</v>
      </c>
      <c r="F528" s="32">
        <f t="shared" si="43"/>
        <v>-18.739674999999998</v>
      </c>
      <c r="G528" s="32">
        <f t="shared" si="43"/>
        <v>-42.126094000000002</v>
      </c>
      <c r="H528" s="32">
        <f t="shared" si="43"/>
        <v>-83.575693999999999</v>
      </c>
      <c r="I528" s="32">
        <f t="shared" si="43"/>
        <v>-108.915668</v>
      </c>
      <c r="J528" s="31">
        <v>-18.739674999999998</v>
      </c>
      <c r="K528" s="31">
        <v>72.137452999999994</v>
      </c>
      <c r="L528" s="31">
        <v>-108.915668</v>
      </c>
      <c r="M528" s="31">
        <v>-83.575693999999999</v>
      </c>
      <c r="N528" s="31">
        <v>38.64817</v>
      </c>
      <c r="O528" s="31">
        <v>-42.126094000000002</v>
      </c>
      <c r="P528" s="31">
        <v>157.54031900000001</v>
      </c>
      <c r="Q528" s="31">
        <v>-14.96881</v>
      </c>
      <c r="S528" s="33">
        <f t="shared" si="45"/>
        <v>38.64817</v>
      </c>
      <c r="T528">
        <v>38.64817</v>
      </c>
      <c r="U528">
        <f t="shared" si="46"/>
        <v>3</v>
      </c>
      <c r="V528">
        <f t="shared" si="44"/>
        <v>0.33333333333333331</v>
      </c>
      <c r="X528" s="16">
        <v>7</v>
      </c>
    </row>
    <row r="529" spans="1:24" x14ac:dyDescent="0.25">
      <c r="A529" s="9">
        <v>2</v>
      </c>
      <c r="B529" s="32">
        <f t="shared" si="43"/>
        <v>43.044282000000003</v>
      </c>
      <c r="C529" s="32">
        <f t="shared" si="43"/>
        <v>30.038108000000001</v>
      </c>
      <c r="D529" s="32">
        <f t="shared" si="43"/>
        <v>29.307027000000001</v>
      </c>
      <c r="E529" s="32">
        <f t="shared" si="43"/>
        <v>-10.363887999999999</v>
      </c>
      <c r="F529" s="32">
        <f t="shared" si="43"/>
        <v>-13.6723</v>
      </c>
      <c r="G529" s="32">
        <f t="shared" si="43"/>
        <v>-14.797736</v>
      </c>
      <c r="H529" s="32">
        <f t="shared" si="43"/>
        <v>-20.112210000000001</v>
      </c>
      <c r="I529" s="32">
        <f t="shared" si="43"/>
        <v>-43.443280000000001</v>
      </c>
      <c r="J529" s="31">
        <v>-10.363887999999999</v>
      </c>
      <c r="K529" s="31">
        <v>29.307027000000001</v>
      </c>
      <c r="L529" s="31">
        <v>-14.797736</v>
      </c>
      <c r="M529" s="31">
        <v>-13.6723</v>
      </c>
      <c r="N529" s="31">
        <v>43.044282000000003</v>
      </c>
      <c r="O529" s="31">
        <v>-43.443280000000001</v>
      </c>
      <c r="P529" s="31">
        <v>-20.112210000000001</v>
      </c>
      <c r="Q529" s="31">
        <v>30.038108000000001</v>
      </c>
      <c r="S529" s="33">
        <f t="shared" si="45"/>
        <v>29.307027000000001</v>
      </c>
      <c r="T529">
        <v>29.307027000000001</v>
      </c>
      <c r="U529">
        <f t="shared" si="46"/>
        <v>3</v>
      </c>
      <c r="V529">
        <f t="shared" si="44"/>
        <v>0.33333333333333331</v>
      </c>
      <c r="X529" s="16">
        <v>5</v>
      </c>
    </row>
    <row r="530" spans="1:24" x14ac:dyDescent="0.25">
      <c r="A530" s="9">
        <v>2</v>
      </c>
      <c r="B530" s="32">
        <f t="shared" si="43"/>
        <v>19.497226999999999</v>
      </c>
      <c r="C530" s="32">
        <f t="shared" si="43"/>
        <v>7.5746640000000003</v>
      </c>
      <c r="D530" s="32">
        <f t="shared" si="43"/>
        <v>4.7934400000000004</v>
      </c>
      <c r="E530" s="32">
        <f t="shared" si="43"/>
        <v>1.8964719999999999</v>
      </c>
      <c r="F530" s="32">
        <f t="shared" si="43"/>
        <v>-0.52874600000000005</v>
      </c>
      <c r="G530" s="32">
        <f t="shared" si="43"/>
        <v>-9.287922</v>
      </c>
      <c r="H530" s="32">
        <f t="shared" si="43"/>
        <v>-11.131990999999999</v>
      </c>
      <c r="I530" s="32">
        <f t="shared" si="43"/>
        <v>-12.813145</v>
      </c>
      <c r="J530" s="31">
        <v>7.5746640000000003</v>
      </c>
      <c r="K530" s="31">
        <v>4.7934400000000004</v>
      </c>
      <c r="L530" s="31">
        <v>1.8964719999999999</v>
      </c>
      <c r="M530" s="31">
        <v>-0.52874600000000005</v>
      </c>
      <c r="N530" s="31">
        <v>-9.287922</v>
      </c>
      <c r="O530" s="31">
        <v>-12.813145</v>
      </c>
      <c r="P530" s="31">
        <v>-11.131990999999999</v>
      </c>
      <c r="Q530" s="31">
        <v>19.497226999999999</v>
      </c>
      <c r="S530" s="33">
        <f t="shared" si="45"/>
        <v>4.7934400000000004</v>
      </c>
      <c r="T530">
        <v>4.7934400000000004</v>
      </c>
      <c r="U530">
        <f t="shared" si="46"/>
        <v>3</v>
      </c>
      <c r="V530">
        <f t="shared" si="44"/>
        <v>0.33333333333333331</v>
      </c>
      <c r="X530" s="16">
        <v>8</v>
      </c>
    </row>
    <row r="531" spans="1:24" x14ac:dyDescent="0.25">
      <c r="A531" s="9">
        <v>6</v>
      </c>
      <c r="B531" s="32">
        <f t="shared" si="43"/>
        <v>11.323703</v>
      </c>
      <c r="C531" s="32">
        <f t="shared" si="43"/>
        <v>5.8441939999999999</v>
      </c>
      <c r="D531" s="32">
        <f t="shared" si="43"/>
        <v>3.1769630000000002</v>
      </c>
      <c r="E531" s="32">
        <f t="shared" si="43"/>
        <v>0.99930200000000002</v>
      </c>
      <c r="F531" s="32">
        <f t="shared" si="43"/>
        <v>0.21775700000000001</v>
      </c>
      <c r="G531" s="32">
        <f t="shared" si="43"/>
        <v>-2.7857910000000001</v>
      </c>
      <c r="H531" s="32">
        <f t="shared" si="43"/>
        <v>-5.391813</v>
      </c>
      <c r="I531" s="32">
        <f t="shared" si="43"/>
        <v>-13.384316999999999</v>
      </c>
      <c r="J531" s="31">
        <v>-2.7857910000000001</v>
      </c>
      <c r="K531" s="31">
        <v>5.8441939999999999</v>
      </c>
      <c r="L531" s="31">
        <v>-13.384316999999999</v>
      </c>
      <c r="M531" s="31">
        <v>-5.391813</v>
      </c>
      <c r="N531" s="31">
        <v>11.323703</v>
      </c>
      <c r="O531" s="31">
        <v>3.1769630000000002</v>
      </c>
      <c r="P531" s="31">
        <v>0.99930200000000002</v>
      </c>
      <c r="Q531" s="31">
        <v>0.21775700000000001</v>
      </c>
      <c r="S531" s="33">
        <f t="shared" si="45"/>
        <v>3.1769630000000002</v>
      </c>
      <c r="T531">
        <v>3.1769630000000002</v>
      </c>
      <c r="U531">
        <f t="shared" si="46"/>
        <v>3</v>
      </c>
      <c r="V531">
        <f t="shared" si="44"/>
        <v>0.33333333333333331</v>
      </c>
      <c r="X531" s="16">
        <v>5</v>
      </c>
    </row>
    <row r="532" spans="1:24" x14ac:dyDescent="0.25">
      <c r="A532" s="9">
        <v>7</v>
      </c>
      <c r="B532" s="32">
        <f t="shared" si="43"/>
        <v>108.95096700000001</v>
      </c>
      <c r="C532" s="32">
        <f t="shared" si="43"/>
        <v>55.000069000000003</v>
      </c>
      <c r="D532" s="32">
        <f t="shared" si="43"/>
        <v>36.620344000000003</v>
      </c>
      <c r="E532" s="32">
        <f t="shared" si="43"/>
        <v>-19.378177999999998</v>
      </c>
      <c r="F532" s="32">
        <f t="shared" si="43"/>
        <v>-31.265740000000001</v>
      </c>
      <c r="G532" s="32">
        <f t="shared" si="43"/>
        <v>-36.366900000000001</v>
      </c>
      <c r="H532" s="32">
        <f t="shared" si="43"/>
        <v>-56.515441000000003</v>
      </c>
      <c r="I532" s="32">
        <f t="shared" si="43"/>
        <v>-57.045127000000001</v>
      </c>
      <c r="J532" s="31">
        <v>-56.515441000000003</v>
      </c>
      <c r="K532" s="31">
        <v>108.95096700000001</v>
      </c>
      <c r="L532" s="31">
        <v>-36.366900000000001</v>
      </c>
      <c r="M532" s="31">
        <v>-19.378177999999998</v>
      </c>
      <c r="N532" s="31">
        <v>-31.265740000000001</v>
      </c>
      <c r="O532" s="31">
        <v>36.620344000000003</v>
      </c>
      <c r="P532" s="31">
        <v>55.000069000000003</v>
      </c>
      <c r="Q532" s="31">
        <v>-57.045127000000001</v>
      </c>
      <c r="S532" s="33">
        <f t="shared" si="45"/>
        <v>55.000069000000003</v>
      </c>
      <c r="T532">
        <v>55.000069000000003</v>
      </c>
      <c r="U532">
        <f t="shared" si="46"/>
        <v>2</v>
      </c>
      <c r="V532">
        <f t="shared" si="44"/>
        <v>0.5</v>
      </c>
      <c r="X532" s="16">
        <v>2</v>
      </c>
    </row>
    <row r="533" spans="1:24" x14ac:dyDescent="0.25">
      <c r="A533" s="9">
        <v>5</v>
      </c>
      <c r="B533" s="32">
        <f t="shared" si="43"/>
        <v>21.949738</v>
      </c>
      <c r="C533" s="32">
        <f t="shared" si="43"/>
        <v>16.305561999999998</v>
      </c>
      <c r="D533" s="32">
        <f t="shared" si="43"/>
        <v>1.2710170000000001</v>
      </c>
      <c r="E533" s="32">
        <f t="shared" si="43"/>
        <v>-0.94562100000000004</v>
      </c>
      <c r="F533" s="32">
        <f t="shared" si="43"/>
        <v>-1.5189280000000001</v>
      </c>
      <c r="G533" s="32">
        <f t="shared" si="43"/>
        <v>-10.558248000000001</v>
      </c>
      <c r="H533" s="32">
        <f t="shared" si="43"/>
        <v>-12.525283999999999</v>
      </c>
      <c r="I533" s="32">
        <f t="shared" si="43"/>
        <v>-13.978236000000001</v>
      </c>
      <c r="J533" s="31">
        <v>-0.94562100000000004</v>
      </c>
      <c r="K533" s="31">
        <v>16.305561999999998</v>
      </c>
      <c r="L533" s="31">
        <v>-13.978236000000001</v>
      </c>
      <c r="M533" s="31">
        <v>-12.525283999999999</v>
      </c>
      <c r="N533" s="31">
        <v>1.2710170000000001</v>
      </c>
      <c r="O533" s="31">
        <v>-10.558248000000001</v>
      </c>
      <c r="P533" s="31">
        <v>21.949738</v>
      </c>
      <c r="Q533" s="31">
        <v>-1.5189280000000001</v>
      </c>
      <c r="S533" s="33">
        <f t="shared" si="45"/>
        <v>1.2710170000000001</v>
      </c>
      <c r="T533">
        <v>1.2710170000000001</v>
      </c>
      <c r="U533">
        <f t="shared" si="46"/>
        <v>3</v>
      </c>
      <c r="V533">
        <f t="shared" si="44"/>
        <v>0.33333333333333331</v>
      </c>
      <c r="X533" s="16">
        <v>7</v>
      </c>
    </row>
    <row r="534" spans="1:24" x14ac:dyDescent="0.25">
      <c r="A534" s="9">
        <v>7</v>
      </c>
      <c r="B534" s="32">
        <f t="shared" si="43"/>
        <v>51.399870999999997</v>
      </c>
      <c r="C534" s="32">
        <f t="shared" si="43"/>
        <v>30.263245000000001</v>
      </c>
      <c r="D534" s="32">
        <f t="shared" si="43"/>
        <v>11.120044999999999</v>
      </c>
      <c r="E534" s="32">
        <f t="shared" si="43"/>
        <v>9.2771840000000001</v>
      </c>
      <c r="F534" s="32">
        <f t="shared" si="43"/>
        <v>8.6052440000000008</v>
      </c>
      <c r="G534" s="32">
        <f t="shared" si="43"/>
        <v>-23.041188999999999</v>
      </c>
      <c r="H534" s="32">
        <f t="shared" si="43"/>
        <v>-25.987784999999999</v>
      </c>
      <c r="I534" s="32">
        <f t="shared" si="43"/>
        <v>-61.636619000000003</v>
      </c>
      <c r="J534" s="31">
        <v>30.263245000000001</v>
      </c>
      <c r="K534" s="31">
        <v>-25.987784999999999</v>
      </c>
      <c r="L534" s="31">
        <v>11.120044999999999</v>
      </c>
      <c r="M534" s="31">
        <v>8.6052440000000008</v>
      </c>
      <c r="N534" s="31">
        <v>9.2771840000000001</v>
      </c>
      <c r="O534" s="31">
        <v>-23.041188999999999</v>
      </c>
      <c r="P534" s="31">
        <v>51.399870999999997</v>
      </c>
      <c r="Q534" s="31">
        <v>-61.636619000000003</v>
      </c>
      <c r="S534" s="33">
        <f t="shared" si="45"/>
        <v>51.399870999999997</v>
      </c>
      <c r="T534">
        <v>51.399870999999997</v>
      </c>
      <c r="U534">
        <f t="shared" si="46"/>
        <v>1</v>
      </c>
      <c r="V534">
        <f t="shared" si="44"/>
        <v>1</v>
      </c>
      <c r="X534" s="16">
        <v>7</v>
      </c>
    </row>
    <row r="535" spans="1:24" x14ac:dyDescent="0.25">
      <c r="A535" s="9">
        <v>7</v>
      </c>
      <c r="B535" s="32">
        <f t="shared" si="43"/>
        <v>46.659027000000002</v>
      </c>
      <c r="C535" s="32">
        <f t="shared" si="43"/>
        <v>14.319791</v>
      </c>
      <c r="D535" s="32">
        <f t="shared" si="43"/>
        <v>2.8099949999999998</v>
      </c>
      <c r="E535" s="32">
        <f t="shared" si="43"/>
        <v>0.89338399999999996</v>
      </c>
      <c r="F535" s="32">
        <f t="shared" si="43"/>
        <v>-6.4211960000000001</v>
      </c>
      <c r="G535" s="32">
        <f t="shared" si="43"/>
        <v>-15.979634000000001</v>
      </c>
      <c r="H535" s="32">
        <f t="shared" si="43"/>
        <v>-20.069137999999999</v>
      </c>
      <c r="I535" s="32">
        <f t="shared" si="43"/>
        <v>-22.212230999999999</v>
      </c>
      <c r="J535" s="31">
        <v>-15.979634000000001</v>
      </c>
      <c r="K535" s="31">
        <v>-6.4211960000000001</v>
      </c>
      <c r="L535" s="31">
        <v>-22.212230999999999</v>
      </c>
      <c r="M535" s="31">
        <v>-20.069137999999999</v>
      </c>
      <c r="N535" s="31">
        <v>2.8099949999999998</v>
      </c>
      <c r="O535" s="31">
        <v>14.319791</v>
      </c>
      <c r="P535" s="31">
        <v>46.659027000000002</v>
      </c>
      <c r="Q535" s="31">
        <v>0.89338399999999996</v>
      </c>
      <c r="S535" s="33">
        <f t="shared" si="45"/>
        <v>46.659027000000002</v>
      </c>
      <c r="T535">
        <v>46.659027000000002</v>
      </c>
      <c r="U535">
        <f t="shared" si="46"/>
        <v>1</v>
      </c>
      <c r="V535">
        <f t="shared" si="44"/>
        <v>1</v>
      </c>
      <c r="X535" s="16">
        <v>7</v>
      </c>
    </row>
    <row r="536" spans="1:24" x14ac:dyDescent="0.25">
      <c r="A536" s="9">
        <v>2</v>
      </c>
      <c r="B536" s="32">
        <f t="shared" si="43"/>
        <v>35.719653999999998</v>
      </c>
      <c r="C536" s="32">
        <f t="shared" si="43"/>
        <v>5.8508610000000001</v>
      </c>
      <c r="D536" s="32">
        <f t="shared" si="43"/>
        <v>1.4381219999999999</v>
      </c>
      <c r="E536" s="32">
        <f t="shared" ref="B536:I568" si="47">LARGE($J536:$Q536,COLUMN()-1)</f>
        <v>-5.0416179999999997</v>
      </c>
      <c r="F536" s="32">
        <f t="shared" si="47"/>
        <v>-6.3510629999999999</v>
      </c>
      <c r="G536" s="32">
        <f t="shared" si="47"/>
        <v>-8.1269200000000001</v>
      </c>
      <c r="H536" s="32">
        <f t="shared" si="47"/>
        <v>-9.3842560000000006</v>
      </c>
      <c r="I536" s="32">
        <f t="shared" si="47"/>
        <v>-14.104779000000001</v>
      </c>
      <c r="J536" s="31">
        <v>1.4381219999999999</v>
      </c>
      <c r="K536" s="31">
        <v>-9.3842560000000006</v>
      </c>
      <c r="L536" s="31">
        <v>-5.0416179999999997</v>
      </c>
      <c r="M536" s="31">
        <v>-8.1269200000000001</v>
      </c>
      <c r="N536" s="31">
        <v>5.8508610000000001</v>
      </c>
      <c r="O536" s="31">
        <v>-6.3510629999999999</v>
      </c>
      <c r="P536" s="31">
        <v>35.719653999999998</v>
      </c>
      <c r="Q536" s="31">
        <v>-14.104779000000001</v>
      </c>
      <c r="S536" s="33">
        <f t="shared" si="45"/>
        <v>-9.3842560000000006</v>
      </c>
      <c r="T536">
        <v>-9.3842560000000006</v>
      </c>
      <c r="U536">
        <f t="shared" si="46"/>
        <v>7</v>
      </c>
      <c r="V536">
        <f t="shared" si="44"/>
        <v>0.14285714285714285</v>
      </c>
      <c r="X536" s="16">
        <v>7</v>
      </c>
    </row>
    <row r="537" spans="1:24" x14ac:dyDescent="0.25">
      <c r="A537" s="9">
        <v>7</v>
      </c>
      <c r="B537" s="32">
        <f t="shared" si="47"/>
        <v>24.794236000000001</v>
      </c>
      <c r="C537" s="32">
        <f t="shared" si="47"/>
        <v>10.421262</v>
      </c>
      <c r="D537" s="32">
        <f t="shared" si="47"/>
        <v>-0.27661000000000002</v>
      </c>
      <c r="E537" s="32">
        <f t="shared" si="47"/>
        <v>-1.1020540000000001</v>
      </c>
      <c r="F537" s="32">
        <f t="shared" si="47"/>
        <v>-2.859054</v>
      </c>
      <c r="G537" s="32">
        <f t="shared" si="47"/>
        <v>-4.5948140000000004</v>
      </c>
      <c r="H537" s="32">
        <f t="shared" si="47"/>
        <v>-6.4669280000000002</v>
      </c>
      <c r="I537" s="32">
        <f t="shared" si="47"/>
        <v>-19.916035000000001</v>
      </c>
      <c r="J537" s="31">
        <v>-6.4669280000000002</v>
      </c>
      <c r="K537" s="31">
        <v>24.794236000000001</v>
      </c>
      <c r="L537" s="31">
        <v>-0.27661000000000002</v>
      </c>
      <c r="M537" s="31">
        <v>-2.859054</v>
      </c>
      <c r="N537" s="31">
        <v>10.421262</v>
      </c>
      <c r="O537" s="31">
        <v>-4.5948140000000004</v>
      </c>
      <c r="P537" s="31">
        <v>-1.1020540000000001</v>
      </c>
      <c r="Q537" s="31">
        <v>-19.916035000000001</v>
      </c>
      <c r="S537" s="33">
        <f t="shared" si="45"/>
        <v>-1.1020540000000001</v>
      </c>
      <c r="T537">
        <v>-1.1020540000000001</v>
      </c>
      <c r="U537">
        <f t="shared" si="46"/>
        <v>4</v>
      </c>
      <c r="V537">
        <f t="shared" si="44"/>
        <v>0.25</v>
      </c>
      <c r="X537" s="16">
        <v>2</v>
      </c>
    </row>
    <row r="538" spans="1:24" x14ac:dyDescent="0.25">
      <c r="A538" s="9">
        <v>4</v>
      </c>
      <c r="B538" s="32">
        <f t="shared" si="47"/>
        <v>35.412368999999998</v>
      </c>
      <c r="C538" s="32">
        <f t="shared" si="47"/>
        <v>26.563454</v>
      </c>
      <c r="D538" s="32">
        <f t="shared" si="47"/>
        <v>11.198534</v>
      </c>
      <c r="E538" s="32">
        <f t="shared" si="47"/>
        <v>8.0507299999999997</v>
      </c>
      <c r="F538" s="32">
        <f t="shared" si="47"/>
        <v>-3.035409</v>
      </c>
      <c r="G538" s="32">
        <f t="shared" si="47"/>
        <v>-11.758849</v>
      </c>
      <c r="H538" s="32">
        <f t="shared" si="47"/>
        <v>-27.964493999999998</v>
      </c>
      <c r="I538" s="32">
        <f t="shared" si="47"/>
        <v>-38.466332000000001</v>
      </c>
      <c r="J538" s="31">
        <v>26.563454</v>
      </c>
      <c r="K538" s="31">
        <v>35.412368999999998</v>
      </c>
      <c r="L538" s="31">
        <v>11.198534</v>
      </c>
      <c r="M538" s="31">
        <v>-3.035409</v>
      </c>
      <c r="N538" s="31">
        <v>-38.466332000000001</v>
      </c>
      <c r="O538" s="31">
        <v>8.0507299999999997</v>
      </c>
      <c r="P538" s="31">
        <v>-11.758849</v>
      </c>
      <c r="Q538" s="31">
        <v>-27.964493999999998</v>
      </c>
      <c r="S538" s="33">
        <f t="shared" si="45"/>
        <v>-3.035409</v>
      </c>
      <c r="T538">
        <v>-3.035409</v>
      </c>
      <c r="U538">
        <f t="shared" si="46"/>
        <v>5</v>
      </c>
      <c r="V538">
        <f t="shared" si="44"/>
        <v>0.2</v>
      </c>
      <c r="X538" s="16">
        <v>2</v>
      </c>
    </row>
    <row r="539" spans="1:24" x14ac:dyDescent="0.25">
      <c r="A539" s="9">
        <v>6</v>
      </c>
      <c r="B539" s="32">
        <f t="shared" si="47"/>
        <v>30.226872</v>
      </c>
      <c r="C539" s="32">
        <f t="shared" si="47"/>
        <v>16.902291999999999</v>
      </c>
      <c r="D539" s="32">
        <f t="shared" si="47"/>
        <v>-1.1441349999999999</v>
      </c>
      <c r="E539" s="32">
        <f t="shared" si="47"/>
        <v>-2.922984</v>
      </c>
      <c r="F539" s="32">
        <f t="shared" si="47"/>
        <v>-3.9461550000000001</v>
      </c>
      <c r="G539" s="32">
        <f t="shared" si="47"/>
        <v>-5.1274119999999996</v>
      </c>
      <c r="H539" s="32">
        <f t="shared" si="47"/>
        <v>-13.145796000000001</v>
      </c>
      <c r="I539" s="32">
        <f t="shared" si="47"/>
        <v>-20.842682</v>
      </c>
      <c r="J539" s="31">
        <v>-2.922984</v>
      </c>
      <c r="K539" s="31">
        <v>30.226872</v>
      </c>
      <c r="L539" s="31">
        <v>-5.1274119999999996</v>
      </c>
      <c r="M539" s="31">
        <v>-3.9461550000000001</v>
      </c>
      <c r="N539" s="31">
        <v>-1.1441349999999999</v>
      </c>
      <c r="O539" s="31">
        <v>16.902291999999999</v>
      </c>
      <c r="P539" s="31">
        <v>-13.145796000000001</v>
      </c>
      <c r="Q539" s="31">
        <v>-20.842682</v>
      </c>
      <c r="S539" s="33">
        <f t="shared" si="45"/>
        <v>16.902291999999999</v>
      </c>
      <c r="T539">
        <v>16.902291999999999</v>
      </c>
      <c r="U539">
        <f t="shared" si="46"/>
        <v>2</v>
      </c>
      <c r="V539">
        <f t="shared" si="44"/>
        <v>0.5</v>
      </c>
      <c r="X539" s="16">
        <v>2</v>
      </c>
    </row>
    <row r="540" spans="1:24" x14ac:dyDescent="0.25">
      <c r="A540" s="9">
        <v>7</v>
      </c>
      <c r="B540" s="32">
        <f t="shared" si="47"/>
        <v>91.456057000000001</v>
      </c>
      <c r="C540" s="32">
        <f t="shared" si="47"/>
        <v>28.024342999999998</v>
      </c>
      <c r="D540" s="32">
        <f t="shared" si="47"/>
        <v>17.615686</v>
      </c>
      <c r="E540" s="32">
        <f t="shared" si="47"/>
        <v>2.4076840000000002</v>
      </c>
      <c r="F540" s="32">
        <f t="shared" si="47"/>
        <v>1.600279</v>
      </c>
      <c r="G540" s="32">
        <f t="shared" si="47"/>
        <v>-18.833735000000001</v>
      </c>
      <c r="H540" s="32">
        <f t="shared" si="47"/>
        <v>-53.242497</v>
      </c>
      <c r="I540" s="32">
        <f t="shared" si="47"/>
        <v>-69.027822</v>
      </c>
      <c r="J540" s="31">
        <v>28.024342999999998</v>
      </c>
      <c r="K540" s="31">
        <v>2.4076840000000002</v>
      </c>
      <c r="L540" s="31">
        <v>-69.027822</v>
      </c>
      <c r="M540" s="31">
        <v>-53.242497</v>
      </c>
      <c r="N540" s="31">
        <v>91.456057000000001</v>
      </c>
      <c r="O540" s="31">
        <v>1.600279</v>
      </c>
      <c r="P540" s="31">
        <v>17.615686</v>
      </c>
      <c r="Q540" s="31">
        <v>-18.833735000000001</v>
      </c>
      <c r="S540" s="33">
        <f t="shared" si="45"/>
        <v>17.615686</v>
      </c>
      <c r="T540">
        <v>17.615686</v>
      </c>
      <c r="U540">
        <f t="shared" si="46"/>
        <v>3</v>
      </c>
      <c r="V540">
        <f t="shared" si="44"/>
        <v>0.33333333333333331</v>
      </c>
      <c r="X540" s="16">
        <v>5</v>
      </c>
    </row>
    <row r="541" spans="1:24" x14ac:dyDescent="0.25">
      <c r="A541" s="9">
        <v>5</v>
      </c>
      <c r="B541" s="32">
        <f t="shared" si="47"/>
        <v>158.24221499999999</v>
      </c>
      <c r="C541" s="32">
        <f t="shared" si="47"/>
        <v>65.465659000000002</v>
      </c>
      <c r="D541" s="32">
        <f t="shared" si="47"/>
        <v>43.136566999999999</v>
      </c>
      <c r="E541" s="32">
        <f t="shared" si="47"/>
        <v>32.259658999999999</v>
      </c>
      <c r="F541" s="32">
        <f t="shared" si="47"/>
        <v>-32.50911</v>
      </c>
      <c r="G541" s="32">
        <f t="shared" si="47"/>
        <v>-59.065340999999997</v>
      </c>
      <c r="H541" s="32">
        <f t="shared" si="47"/>
        <v>-68.815650000000005</v>
      </c>
      <c r="I541" s="32">
        <f t="shared" si="47"/>
        <v>-138.71399600000001</v>
      </c>
      <c r="J541" s="31">
        <v>-138.71399600000001</v>
      </c>
      <c r="K541" s="31">
        <v>43.136566999999999</v>
      </c>
      <c r="L541" s="31">
        <v>32.259658999999999</v>
      </c>
      <c r="M541" s="31">
        <v>-59.065340999999997</v>
      </c>
      <c r="N541" s="31">
        <v>65.465659000000002</v>
      </c>
      <c r="O541" s="31">
        <v>-68.815650000000005</v>
      </c>
      <c r="P541" s="31">
        <v>158.24221499999999</v>
      </c>
      <c r="Q541" s="31">
        <v>-32.50911</v>
      </c>
      <c r="S541" s="33">
        <f t="shared" si="45"/>
        <v>65.465659000000002</v>
      </c>
      <c r="T541">
        <v>65.465659000000002</v>
      </c>
      <c r="U541">
        <f t="shared" si="46"/>
        <v>2</v>
      </c>
      <c r="V541">
        <f t="shared" si="44"/>
        <v>0.5</v>
      </c>
      <c r="X541" s="16">
        <v>7</v>
      </c>
    </row>
    <row r="542" spans="1:24" x14ac:dyDescent="0.25">
      <c r="A542" s="9">
        <v>7</v>
      </c>
      <c r="B542" s="32">
        <f t="shared" si="47"/>
        <v>88.183565999999999</v>
      </c>
      <c r="C542" s="32">
        <f t="shared" si="47"/>
        <v>76.492683</v>
      </c>
      <c r="D542" s="32">
        <f t="shared" si="47"/>
        <v>42.679592</v>
      </c>
      <c r="E542" s="32">
        <f t="shared" si="47"/>
        <v>4.8738320000000002</v>
      </c>
      <c r="F542" s="32">
        <f t="shared" si="47"/>
        <v>-12.820410000000001</v>
      </c>
      <c r="G542" s="32">
        <f t="shared" si="47"/>
        <v>-39.664172000000001</v>
      </c>
      <c r="H542" s="32">
        <f t="shared" si="47"/>
        <v>-61.254350000000002</v>
      </c>
      <c r="I542" s="32">
        <f t="shared" si="47"/>
        <v>-98.490741</v>
      </c>
      <c r="J542" s="31">
        <v>-12.820410000000001</v>
      </c>
      <c r="K542" s="31">
        <v>42.679592</v>
      </c>
      <c r="L542" s="31">
        <v>4.8738320000000002</v>
      </c>
      <c r="M542" s="31">
        <v>-39.664172000000001</v>
      </c>
      <c r="N542" s="31">
        <v>88.183565999999999</v>
      </c>
      <c r="O542" s="31">
        <v>-98.490741</v>
      </c>
      <c r="P542" s="31">
        <v>76.492683</v>
      </c>
      <c r="Q542" s="31">
        <v>-61.254350000000002</v>
      </c>
      <c r="S542" s="33">
        <f t="shared" si="45"/>
        <v>76.492683</v>
      </c>
      <c r="T542">
        <v>76.492683</v>
      </c>
      <c r="U542">
        <f t="shared" si="46"/>
        <v>2</v>
      </c>
      <c r="V542">
        <f t="shared" si="44"/>
        <v>0.5</v>
      </c>
      <c r="X542" s="16">
        <v>5</v>
      </c>
    </row>
    <row r="543" spans="1:24" x14ac:dyDescent="0.25">
      <c r="A543" s="9">
        <v>5</v>
      </c>
      <c r="B543" s="32">
        <f t="shared" si="47"/>
        <v>29.76379</v>
      </c>
      <c r="C543" s="32">
        <f t="shared" si="47"/>
        <v>10.598239</v>
      </c>
      <c r="D543" s="32">
        <f t="shared" si="47"/>
        <v>9.941732</v>
      </c>
      <c r="E543" s="32">
        <f t="shared" si="47"/>
        <v>6.2296829999999996</v>
      </c>
      <c r="F543" s="32">
        <f t="shared" si="47"/>
        <v>-3.1130610000000001</v>
      </c>
      <c r="G543" s="32">
        <f t="shared" si="47"/>
        <v>-6.9674240000000003</v>
      </c>
      <c r="H543" s="32">
        <f t="shared" si="47"/>
        <v>-10.973401000000001</v>
      </c>
      <c r="I543" s="32">
        <f t="shared" si="47"/>
        <v>-35.479559999999999</v>
      </c>
      <c r="J543" s="31">
        <v>-3.1130610000000001</v>
      </c>
      <c r="K543" s="31">
        <v>29.76379</v>
      </c>
      <c r="L543" s="31">
        <v>-35.479559999999999</v>
      </c>
      <c r="M543" s="31">
        <v>6.2296829999999996</v>
      </c>
      <c r="N543" s="31">
        <v>9.941732</v>
      </c>
      <c r="O543" s="31">
        <v>10.598239</v>
      </c>
      <c r="P543" s="31">
        <v>-10.973401000000001</v>
      </c>
      <c r="Q543" s="31">
        <v>-6.9674240000000003</v>
      </c>
      <c r="S543" s="33">
        <f t="shared" si="45"/>
        <v>9.941732</v>
      </c>
      <c r="T543">
        <v>9.941732</v>
      </c>
      <c r="U543">
        <f t="shared" si="46"/>
        <v>3</v>
      </c>
      <c r="V543">
        <f t="shared" si="44"/>
        <v>0.33333333333333331</v>
      </c>
      <c r="X543" s="16">
        <v>2</v>
      </c>
    </row>
    <row r="544" spans="1:24" x14ac:dyDescent="0.25">
      <c r="A544" s="9">
        <v>2</v>
      </c>
      <c r="B544" s="32">
        <f t="shared" si="47"/>
        <v>26.207927999999999</v>
      </c>
      <c r="C544" s="32">
        <f t="shared" si="47"/>
        <v>22.512684</v>
      </c>
      <c r="D544" s="32">
        <f t="shared" si="47"/>
        <v>1.4424920000000001</v>
      </c>
      <c r="E544" s="32">
        <f t="shared" si="47"/>
        <v>0.71912799999999999</v>
      </c>
      <c r="F544" s="32">
        <f t="shared" si="47"/>
        <v>-4.7104920000000003</v>
      </c>
      <c r="G544" s="32">
        <f t="shared" si="47"/>
        <v>-8.8991489999999995</v>
      </c>
      <c r="H544" s="32">
        <f t="shared" si="47"/>
        <v>-11.944087</v>
      </c>
      <c r="I544" s="32">
        <f t="shared" si="47"/>
        <v>-25.328502</v>
      </c>
      <c r="J544" s="31">
        <v>-11.944087</v>
      </c>
      <c r="K544" s="31">
        <v>26.207927999999999</v>
      </c>
      <c r="L544" s="31">
        <v>-4.7104920000000003</v>
      </c>
      <c r="M544" s="31">
        <v>-8.8991489999999995</v>
      </c>
      <c r="N544" s="31">
        <v>22.512684</v>
      </c>
      <c r="O544" s="31">
        <v>1.4424920000000001</v>
      </c>
      <c r="P544" s="31">
        <v>0.71912799999999999</v>
      </c>
      <c r="Q544" s="31">
        <v>-25.328502</v>
      </c>
      <c r="S544" s="33">
        <f t="shared" si="45"/>
        <v>26.207927999999999</v>
      </c>
      <c r="T544">
        <v>26.207927999999999</v>
      </c>
      <c r="U544">
        <f t="shared" si="46"/>
        <v>1</v>
      </c>
      <c r="V544">
        <f t="shared" si="44"/>
        <v>1</v>
      </c>
      <c r="X544" s="16">
        <v>2</v>
      </c>
    </row>
    <row r="545" spans="1:24" x14ac:dyDescent="0.25">
      <c r="A545" s="9">
        <v>7</v>
      </c>
      <c r="B545" s="32">
        <f t="shared" si="47"/>
        <v>77.795841999999993</v>
      </c>
      <c r="C545" s="32">
        <f t="shared" si="47"/>
        <v>2.9379469999999999</v>
      </c>
      <c r="D545" s="32">
        <f t="shared" si="47"/>
        <v>-5.4783410000000003</v>
      </c>
      <c r="E545" s="32">
        <f t="shared" si="47"/>
        <v>-5.508051</v>
      </c>
      <c r="F545" s="32">
        <f t="shared" si="47"/>
        <v>-6.2858470000000004</v>
      </c>
      <c r="G545" s="32">
        <f t="shared" si="47"/>
        <v>-11.316140000000001</v>
      </c>
      <c r="H545" s="32">
        <f t="shared" si="47"/>
        <v>-16.620514</v>
      </c>
      <c r="I545" s="32">
        <f t="shared" si="47"/>
        <v>-35.524892999999999</v>
      </c>
      <c r="J545" s="31">
        <v>-11.316140000000001</v>
      </c>
      <c r="K545" s="31">
        <v>-6.2858470000000004</v>
      </c>
      <c r="L545" s="31">
        <v>-35.524892999999999</v>
      </c>
      <c r="M545" s="31">
        <v>-5.508051</v>
      </c>
      <c r="N545" s="31">
        <v>77.795841999999993</v>
      </c>
      <c r="O545" s="31">
        <v>-16.620514</v>
      </c>
      <c r="P545" s="31">
        <v>2.9379469999999999</v>
      </c>
      <c r="Q545" s="31">
        <v>-5.4783410000000003</v>
      </c>
      <c r="S545" s="33">
        <f t="shared" si="45"/>
        <v>2.9379469999999999</v>
      </c>
      <c r="T545">
        <v>2.9379469999999999</v>
      </c>
      <c r="U545">
        <f t="shared" si="46"/>
        <v>2</v>
      </c>
      <c r="V545">
        <f t="shared" si="44"/>
        <v>0.5</v>
      </c>
      <c r="X545" s="16">
        <v>5</v>
      </c>
    </row>
    <row r="546" spans="1:24" x14ac:dyDescent="0.25">
      <c r="A546" s="9">
        <v>7</v>
      </c>
      <c r="B546" s="32">
        <f t="shared" si="47"/>
        <v>61.965159999999997</v>
      </c>
      <c r="C546" s="32">
        <f t="shared" si="47"/>
        <v>14.55677</v>
      </c>
      <c r="D546" s="32">
        <f t="shared" si="47"/>
        <v>-4.6298729999999999</v>
      </c>
      <c r="E546" s="32">
        <f t="shared" si="47"/>
        <v>-6.7956830000000004</v>
      </c>
      <c r="F546" s="32">
        <f t="shared" si="47"/>
        <v>-9.2003799999999991</v>
      </c>
      <c r="G546" s="32">
        <f t="shared" si="47"/>
        <v>-9.4668960000000002</v>
      </c>
      <c r="H546" s="32">
        <f t="shared" si="47"/>
        <v>-21.839946999999999</v>
      </c>
      <c r="I546" s="32">
        <f t="shared" si="47"/>
        <v>-24.589151000000001</v>
      </c>
      <c r="J546" s="31">
        <v>-9.4668960000000002</v>
      </c>
      <c r="K546" s="31">
        <v>-4.6298729999999999</v>
      </c>
      <c r="L546" s="31">
        <v>-24.589151000000001</v>
      </c>
      <c r="M546" s="31">
        <v>-9.2003799999999991</v>
      </c>
      <c r="N546" s="31">
        <v>14.55677</v>
      </c>
      <c r="O546" s="31">
        <v>-6.7956830000000004</v>
      </c>
      <c r="P546" s="31">
        <v>61.965159999999997</v>
      </c>
      <c r="Q546" s="31">
        <v>-21.839946999999999</v>
      </c>
      <c r="S546" s="33">
        <f t="shared" si="45"/>
        <v>61.965159999999997</v>
      </c>
      <c r="T546">
        <v>61.965159999999997</v>
      </c>
      <c r="U546">
        <f t="shared" si="46"/>
        <v>1</v>
      </c>
      <c r="V546">
        <f t="shared" si="44"/>
        <v>1</v>
      </c>
      <c r="X546" s="16">
        <v>7</v>
      </c>
    </row>
    <row r="547" spans="1:24" x14ac:dyDescent="0.25">
      <c r="A547" s="9">
        <v>8</v>
      </c>
      <c r="B547" s="32">
        <f t="shared" si="47"/>
        <v>13.19675</v>
      </c>
      <c r="C547" s="32">
        <f t="shared" si="47"/>
        <v>6.6314590000000004</v>
      </c>
      <c r="D547" s="32">
        <f t="shared" si="47"/>
        <v>6.0290980000000003</v>
      </c>
      <c r="E547" s="32">
        <f t="shared" si="47"/>
        <v>-1.5638829999999999</v>
      </c>
      <c r="F547" s="32">
        <f t="shared" si="47"/>
        <v>-2.4771070000000002</v>
      </c>
      <c r="G547" s="32">
        <f t="shared" si="47"/>
        <v>-3.710188</v>
      </c>
      <c r="H547" s="32">
        <f t="shared" si="47"/>
        <v>-4.9414040000000004</v>
      </c>
      <c r="I547" s="32">
        <f t="shared" si="47"/>
        <v>-13.164723</v>
      </c>
      <c r="J547" s="31">
        <v>-3.710188</v>
      </c>
      <c r="K547" s="31">
        <v>-1.5638829999999999</v>
      </c>
      <c r="L547" s="31">
        <v>6.0290980000000003</v>
      </c>
      <c r="M547" s="31">
        <v>6.6314590000000004</v>
      </c>
      <c r="N547" s="31">
        <v>13.19675</v>
      </c>
      <c r="O547" s="31">
        <v>-4.9414040000000004</v>
      </c>
      <c r="P547" s="31">
        <v>-13.164723</v>
      </c>
      <c r="Q547" s="31">
        <v>-2.4771070000000002</v>
      </c>
      <c r="S547" s="33">
        <f t="shared" si="45"/>
        <v>-2.4771070000000002</v>
      </c>
      <c r="T547">
        <v>-2.4771070000000002</v>
      </c>
      <c r="U547">
        <f t="shared" si="46"/>
        <v>5</v>
      </c>
      <c r="V547">
        <f t="shared" si="44"/>
        <v>0.2</v>
      </c>
      <c r="X547" s="16">
        <v>5</v>
      </c>
    </row>
    <row r="548" spans="1:24" x14ac:dyDescent="0.25">
      <c r="A548" s="9">
        <v>1</v>
      </c>
      <c r="B548" s="32">
        <f t="shared" si="47"/>
        <v>28.145923</v>
      </c>
      <c r="C548" s="32">
        <f t="shared" si="47"/>
        <v>22.535927999999998</v>
      </c>
      <c r="D548" s="32">
        <f t="shared" si="47"/>
        <v>21.841650999999999</v>
      </c>
      <c r="E548" s="32">
        <f t="shared" si="47"/>
        <v>2.1295489999999999</v>
      </c>
      <c r="F548" s="32">
        <f t="shared" si="47"/>
        <v>-1.526788</v>
      </c>
      <c r="G548" s="32">
        <f t="shared" si="47"/>
        <v>-21.009142000000001</v>
      </c>
      <c r="H548" s="32">
        <f t="shared" si="47"/>
        <v>-22.053864000000001</v>
      </c>
      <c r="I548" s="32">
        <f t="shared" si="47"/>
        <v>-30.063253</v>
      </c>
      <c r="J548" s="31">
        <v>-22.053864000000001</v>
      </c>
      <c r="K548" s="31">
        <v>22.535927999999998</v>
      </c>
      <c r="L548" s="31">
        <v>21.841650999999999</v>
      </c>
      <c r="M548" s="31">
        <v>-1.526788</v>
      </c>
      <c r="N548" s="31">
        <v>28.145923</v>
      </c>
      <c r="O548" s="31">
        <v>-30.063253</v>
      </c>
      <c r="P548" s="31">
        <v>-21.009142000000001</v>
      </c>
      <c r="Q548" s="31">
        <v>2.1295489999999999</v>
      </c>
      <c r="S548" s="33">
        <f t="shared" si="45"/>
        <v>-22.053864000000001</v>
      </c>
      <c r="T548">
        <v>-22.053864000000001</v>
      </c>
      <c r="U548">
        <f t="shared" si="46"/>
        <v>7</v>
      </c>
      <c r="V548">
        <f t="shared" si="44"/>
        <v>0.14285714285714285</v>
      </c>
      <c r="X548" s="16">
        <v>5</v>
      </c>
    </row>
    <row r="549" spans="1:24" x14ac:dyDescent="0.25">
      <c r="A549" s="9">
        <v>5</v>
      </c>
      <c r="B549" s="32">
        <f t="shared" si="47"/>
        <v>191.98648399999999</v>
      </c>
      <c r="C549" s="32">
        <f t="shared" si="47"/>
        <v>89.070670000000007</v>
      </c>
      <c r="D549" s="32">
        <f t="shared" si="47"/>
        <v>-28.384302999999999</v>
      </c>
      <c r="E549" s="32">
        <f t="shared" si="47"/>
        <v>-35.516201000000002</v>
      </c>
      <c r="F549" s="32">
        <f t="shared" si="47"/>
        <v>-44.057333999999997</v>
      </c>
      <c r="G549" s="32">
        <f t="shared" si="47"/>
        <v>-47.966681000000001</v>
      </c>
      <c r="H549" s="32">
        <f t="shared" si="47"/>
        <v>-59.064318</v>
      </c>
      <c r="I549" s="32">
        <f t="shared" si="47"/>
        <v>-66.068321999999995</v>
      </c>
      <c r="J549" s="31">
        <v>-35.516201000000002</v>
      </c>
      <c r="K549" s="31">
        <v>-44.057333999999997</v>
      </c>
      <c r="L549" s="31">
        <v>-66.068321999999995</v>
      </c>
      <c r="M549" s="31">
        <v>-28.384302999999999</v>
      </c>
      <c r="N549" s="31">
        <v>191.98648399999999</v>
      </c>
      <c r="O549" s="31">
        <v>-59.064318</v>
      </c>
      <c r="P549" s="31">
        <v>89.070670000000007</v>
      </c>
      <c r="Q549" s="31">
        <v>-47.966681000000001</v>
      </c>
      <c r="S549" s="33">
        <f t="shared" si="45"/>
        <v>191.98648399999999</v>
      </c>
      <c r="T549">
        <v>191.98648399999999</v>
      </c>
      <c r="U549">
        <f t="shared" si="46"/>
        <v>1</v>
      </c>
      <c r="V549">
        <f t="shared" si="44"/>
        <v>1</v>
      </c>
      <c r="X549" s="16">
        <v>5</v>
      </c>
    </row>
    <row r="550" spans="1:24" x14ac:dyDescent="0.25">
      <c r="A550" s="9">
        <v>2</v>
      </c>
      <c r="B550" s="32">
        <f t="shared" si="47"/>
        <v>112.31907099999999</v>
      </c>
      <c r="C550" s="32">
        <f t="shared" si="47"/>
        <v>78.151883999999995</v>
      </c>
      <c r="D550" s="32">
        <f t="shared" si="47"/>
        <v>35.649796000000002</v>
      </c>
      <c r="E550" s="32">
        <f t="shared" si="47"/>
        <v>9.7751619999999999</v>
      </c>
      <c r="F550" s="32">
        <f t="shared" si="47"/>
        <v>-25.868554</v>
      </c>
      <c r="G550" s="32">
        <f t="shared" si="47"/>
        <v>-50.364958999999999</v>
      </c>
      <c r="H550" s="32">
        <f t="shared" si="47"/>
        <v>-66.544976000000005</v>
      </c>
      <c r="I550" s="32">
        <f t="shared" si="47"/>
        <v>-93.117412000000002</v>
      </c>
      <c r="J550" s="31">
        <v>9.7751619999999999</v>
      </c>
      <c r="K550" s="31">
        <v>-25.868554</v>
      </c>
      <c r="L550" s="31">
        <v>-66.544976000000005</v>
      </c>
      <c r="M550" s="31">
        <v>78.151883999999995</v>
      </c>
      <c r="N550" s="31">
        <v>-93.117412000000002</v>
      </c>
      <c r="O550" s="31">
        <v>-50.364958999999999</v>
      </c>
      <c r="P550" s="31">
        <v>35.649796000000002</v>
      </c>
      <c r="Q550" s="31">
        <v>112.31907099999999</v>
      </c>
      <c r="S550" s="33">
        <f t="shared" si="45"/>
        <v>-25.868554</v>
      </c>
      <c r="T550">
        <v>-25.868554</v>
      </c>
      <c r="U550">
        <f t="shared" si="46"/>
        <v>5</v>
      </c>
      <c r="V550">
        <f t="shared" si="44"/>
        <v>0.2</v>
      </c>
      <c r="X550" s="16">
        <v>8</v>
      </c>
    </row>
    <row r="551" spans="1:24" x14ac:dyDescent="0.25">
      <c r="A551" s="9">
        <v>5</v>
      </c>
      <c r="B551" s="32">
        <f t="shared" si="47"/>
        <v>51.473917</v>
      </c>
      <c r="C551" s="32">
        <f t="shared" si="47"/>
        <v>38.400624999999998</v>
      </c>
      <c r="D551" s="32">
        <f t="shared" si="47"/>
        <v>29.522962</v>
      </c>
      <c r="E551" s="32">
        <f t="shared" si="47"/>
        <v>2.7323580000000001</v>
      </c>
      <c r="F551" s="32">
        <f t="shared" si="47"/>
        <v>-12.169938</v>
      </c>
      <c r="G551" s="32">
        <f t="shared" si="47"/>
        <v>-26.644912999999999</v>
      </c>
      <c r="H551" s="32">
        <f t="shared" si="47"/>
        <v>-29.709726</v>
      </c>
      <c r="I551" s="32">
        <f t="shared" si="47"/>
        <v>-53.605280999999998</v>
      </c>
      <c r="J551" s="31">
        <v>-29.709726</v>
      </c>
      <c r="K551" s="31">
        <v>29.522962</v>
      </c>
      <c r="L551" s="31">
        <v>2.7323580000000001</v>
      </c>
      <c r="M551" s="31">
        <v>-26.644912999999999</v>
      </c>
      <c r="N551" s="31">
        <v>-53.605280999999998</v>
      </c>
      <c r="O551" s="31">
        <v>51.473917</v>
      </c>
      <c r="P551" s="31">
        <v>38.400624999999998</v>
      </c>
      <c r="Q551" s="31">
        <v>-12.169938</v>
      </c>
      <c r="S551" s="33">
        <f t="shared" si="45"/>
        <v>-53.605280999999998</v>
      </c>
      <c r="T551">
        <v>-53.605280999999998</v>
      </c>
      <c r="U551">
        <f t="shared" si="46"/>
        <v>8</v>
      </c>
      <c r="V551">
        <f t="shared" si="44"/>
        <v>0.125</v>
      </c>
      <c r="X551" s="16">
        <v>6</v>
      </c>
    </row>
    <row r="552" spans="1:24" x14ac:dyDescent="0.25">
      <c r="A552" s="9">
        <v>5</v>
      </c>
      <c r="B552" s="32">
        <f t="shared" si="47"/>
        <v>138.34968900000001</v>
      </c>
      <c r="C552" s="32">
        <f t="shared" si="47"/>
        <v>14.598265</v>
      </c>
      <c r="D552" s="32">
        <f t="shared" si="47"/>
        <v>5.1403449999999999</v>
      </c>
      <c r="E552" s="32">
        <f t="shared" si="47"/>
        <v>-14.116445000000001</v>
      </c>
      <c r="F552" s="32">
        <f t="shared" si="47"/>
        <v>-14.809106999999999</v>
      </c>
      <c r="G552" s="32">
        <f t="shared" si="47"/>
        <v>-30.525642000000001</v>
      </c>
      <c r="H552" s="32">
        <f t="shared" si="47"/>
        <v>-45.517991000000002</v>
      </c>
      <c r="I552" s="32">
        <f t="shared" si="47"/>
        <v>-53.119118999999998</v>
      </c>
      <c r="J552" s="31">
        <v>-14.809106999999999</v>
      </c>
      <c r="K552" s="31">
        <v>5.1403449999999999</v>
      </c>
      <c r="L552" s="31">
        <v>-53.119118999999998</v>
      </c>
      <c r="M552" s="31">
        <v>-45.517991000000002</v>
      </c>
      <c r="N552" s="31">
        <v>138.34968900000001</v>
      </c>
      <c r="O552" s="31">
        <v>-30.525642000000001</v>
      </c>
      <c r="P552" s="31">
        <v>-14.116445000000001</v>
      </c>
      <c r="Q552" s="31">
        <v>14.598265</v>
      </c>
      <c r="S552" s="33">
        <f t="shared" si="45"/>
        <v>138.34968900000001</v>
      </c>
      <c r="T552">
        <v>138.34968900000001</v>
      </c>
      <c r="U552">
        <f t="shared" si="46"/>
        <v>1</v>
      </c>
      <c r="V552">
        <f t="shared" si="44"/>
        <v>1</v>
      </c>
      <c r="X552" s="16">
        <v>5</v>
      </c>
    </row>
    <row r="553" spans="1:24" x14ac:dyDescent="0.25">
      <c r="A553" s="9">
        <v>7</v>
      </c>
      <c r="B553" s="32">
        <f t="shared" si="47"/>
        <v>164.190147</v>
      </c>
      <c r="C553" s="32">
        <f t="shared" si="47"/>
        <v>83.974361999999999</v>
      </c>
      <c r="D553" s="32">
        <f t="shared" si="47"/>
        <v>55.203043000000001</v>
      </c>
      <c r="E553" s="32">
        <f t="shared" si="47"/>
        <v>9.5318529999999999</v>
      </c>
      <c r="F553" s="32">
        <f t="shared" si="47"/>
        <v>-54.491222</v>
      </c>
      <c r="G553" s="32">
        <f t="shared" si="47"/>
        <v>-65.384540000000001</v>
      </c>
      <c r="H553" s="32">
        <f t="shared" si="47"/>
        <v>-67.099292000000005</v>
      </c>
      <c r="I553" s="32">
        <f t="shared" si="47"/>
        <v>-125.92435399999999</v>
      </c>
      <c r="J553" s="31">
        <v>9.5318529999999999</v>
      </c>
      <c r="K553" s="31">
        <v>55.203043000000001</v>
      </c>
      <c r="L553" s="31">
        <v>-67.099292000000005</v>
      </c>
      <c r="M553" s="31">
        <v>-54.491222</v>
      </c>
      <c r="N553" s="31">
        <v>-125.92435399999999</v>
      </c>
      <c r="O553" s="31">
        <v>83.974361999999999</v>
      </c>
      <c r="P553" s="31">
        <v>164.190147</v>
      </c>
      <c r="Q553" s="31">
        <v>-65.384540000000001</v>
      </c>
      <c r="S553" s="33">
        <f t="shared" si="45"/>
        <v>164.190147</v>
      </c>
      <c r="T553">
        <v>164.190147</v>
      </c>
      <c r="U553">
        <f t="shared" si="46"/>
        <v>1</v>
      </c>
      <c r="V553">
        <f t="shared" si="44"/>
        <v>1</v>
      </c>
      <c r="X553" s="16">
        <v>7</v>
      </c>
    </row>
    <row r="554" spans="1:24" x14ac:dyDescent="0.25">
      <c r="A554" s="9">
        <v>5</v>
      </c>
      <c r="B554" s="32">
        <f t="shared" si="47"/>
        <v>63.183481999999998</v>
      </c>
      <c r="C554" s="32">
        <f t="shared" si="47"/>
        <v>17.404067000000001</v>
      </c>
      <c r="D554" s="32">
        <f t="shared" si="47"/>
        <v>9.3737030000000008</v>
      </c>
      <c r="E554" s="32">
        <f t="shared" si="47"/>
        <v>5.6947599999999996</v>
      </c>
      <c r="F554" s="32">
        <f t="shared" si="47"/>
        <v>-6.2038830000000003</v>
      </c>
      <c r="G554" s="32">
        <f t="shared" si="47"/>
        <v>-10.911357000000001</v>
      </c>
      <c r="H554" s="32">
        <f t="shared" si="47"/>
        <v>-36.355556</v>
      </c>
      <c r="I554" s="32">
        <f t="shared" si="47"/>
        <v>-42.185223999999998</v>
      </c>
      <c r="J554" s="31">
        <v>17.404067000000001</v>
      </c>
      <c r="K554" s="31">
        <v>9.3737030000000008</v>
      </c>
      <c r="L554" s="31">
        <v>-42.185223999999998</v>
      </c>
      <c r="M554" s="31">
        <v>-36.355556</v>
      </c>
      <c r="N554" s="31">
        <v>63.183481999999998</v>
      </c>
      <c r="O554" s="31">
        <v>-6.2038830000000003</v>
      </c>
      <c r="P554" s="31">
        <v>5.6947599999999996</v>
      </c>
      <c r="Q554" s="31">
        <v>-10.911357000000001</v>
      </c>
      <c r="S554" s="33">
        <f t="shared" si="45"/>
        <v>63.183481999999998</v>
      </c>
      <c r="T554">
        <v>63.183481999999998</v>
      </c>
      <c r="U554">
        <f t="shared" si="46"/>
        <v>1</v>
      </c>
      <c r="V554">
        <f t="shared" si="44"/>
        <v>1</v>
      </c>
      <c r="X554" s="16">
        <v>5</v>
      </c>
    </row>
    <row r="555" spans="1:24" x14ac:dyDescent="0.25">
      <c r="A555" s="9">
        <v>5</v>
      </c>
      <c r="B555" s="32">
        <f t="shared" si="47"/>
        <v>105.948759</v>
      </c>
      <c r="C555" s="32">
        <f t="shared" si="47"/>
        <v>58.271203999999997</v>
      </c>
      <c r="D555" s="32">
        <f t="shared" si="47"/>
        <v>40.213526999999999</v>
      </c>
      <c r="E555" s="32">
        <f t="shared" si="47"/>
        <v>12.954447</v>
      </c>
      <c r="F555" s="32">
        <f t="shared" si="47"/>
        <v>-24.061423999999999</v>
      </c>
      <c r="G555" s="32">
        <f t="shared" si="47"/>
        <v>-33.068015000000003</v>
      </c>
      <c r="H555" s="32">
        <f t="shared" si="47"/>
        <v>-63.857236999999998</v>
      </c>
      <c r="I555" s="32">
        <f t="shared" si="47"/>
        <v>-96.401257000000001</v>
      </c>
      <c r="J555" s="31">
        <v>-33.068015000000003</v>
      </c>
      <c r="K555" s="31">
        <v>12.954447</v>
      </c>
      <c r="L555" s="31">
        <v>-63.857236999999998</v>
      </c>
      <c r="M555" s="31">
        <v>-24.061423999999999</v>
      </c>
      <c r="N555" s="31">
        <v>58.271203999999997</v>
      </c>
      <c r="O555" s="31">
        <v>105.948759</v>
      </c>
      <c r="P555" s="31">
        <v>40.213526999999999</v>
      </c>
      <c r="Q555" s="31">
        <v>-96.401257000000001</v>
      </c>
      <c r="S555" s="33">
        <f t="shared" si="45"/>
        <v>58.271203999999997</v>
      </c>
      <c r="T555">
        <v>58.271203999999997</v>
      </c>
      <c r="U555">
        <f t="shared" si="46"/>
        <v>2</v>
      </c>
      <c r="V555">
        <f t="shared" si="44"/>
        <v>0.5</v>
      </c>
      <c r="X555" s="16">
        <v>6</v>
      </c>
    </row>
    <row r="556" spans="1:24" x14ac:dyDescent="0.25">
      <c r="A556" s="9">
        <v>7</v>
      </c>
      <c r="B556" s="32">
        <f t="shared" si="47"/>
        <v>20.509043999999999</v>
      </c>
      <c r="C556" s="32">
        <f t="shared" si="47"/>
        <v>17.533062000000001</v>
      </c>
      <c r="D556" s="32">
        <f t="shared" si="47"/>
        <v>14.573183</v>
      </c>
      <c r="E556" s="32">
        <f t="shared" si="47"/>
        <v>6.4210159999999998</v>
      </c>
      <c r="F556" s="32">
        <f t="shared" si="47"/>
        <v>-1.8715219999999999</v>
      </c>
      <c r="G556" s="32">
        <f t="shared" si="47"/>
        <v>-7.4815990000000001</v>
      </c>
      <c r="H556" s="32">
        <f t="shared" si="47"/>
        <v>-20.718278000000002</v>
      </c>
      <c r="I556" s="32">
        <f t="shared" si="47"/>
        <v>-28.964905999999999</v>
      </c>
      <c r="J556" s="31">
        <v>14.573183</v>
      </c>
      <c r="K556" s="31">
        <v>20.509043999999999</v>
      </c>
      <c r="L556" s="31">
        <v>-1.8715219999999999</v>
      </c>
      <c r="M556" s="31">
        <v>-7.4815990000000001</v>
      </c>
      <c r="N556" s="31">
        <v>-20.718278000000002</v>
      </c>
      <c r="O556" s="31">
        <v>6.4210159999999998</v>
      </c>
      <c r="P556" s="31">
        <v>-28.964905999999999</v>
      </c>
      <c r="Q556" s="31">
        <v>17.533062000000001</v>
      </c>
      <c r="S556" s="33">
        <f t="shared" si="45"/>
        <v>-28.964905999999999</v>
      </c>
      <c r="T556">
        <v>-28.964905999999999</v>
      </c>
      <c r="U556">
        <f t="shared" si="46"/>
        <v>8</v>
      </c>
      <c r="V556">
        <f t="shared" si="44"/>
        <v>0.125</v>
      </c>
      <c r="X556" s="16">
        <v>2</v>
      </c>
    </row>
    <row r="557" spans="1:24" x14ac:dyDescent="0.25">
      <c r="A557" s="9">
        <v>2</v>
      </c>
      <c r="B557" s="32">
        <f t="shared" si="47"/>
        <v>9.5164989999999996</v>
      </c>
      <c r="C557" s="32">
        <f t="shared" si="47"/>
        <v>1.938747</v>
      </c>
      <c r="D557" s="32">
        <f t="shared" si="47"/>
        <v>-0.464061</v>
      </c>
      <c r="E557" s="32">
        <f t="shared" si="47"/>
        <v>-0.86868500000000004</v>
      </c>
      <c r="F557" s="32">
        <f t="shared" si="47"/>
        <v>-1.3897090000000001</v>
      </c>
      <c r="G557" s="32">
        <f t="shared" si="47"/>
        <v>-1.5058929999999999</v>
      </c>
      <c r="H557" s="32">
        <f t="shared" si="47"/>
        <v>-3.016251</v>
      </c>
      <c r="I557" s="32">
        <f t="shared" si="47"/>
        <v>-4.2106459999999997</v>
      </c>
      <c r="J557" s="31">
        <v>-0.86868500000000004</v>
      </c>
      <c r="K557" s="31">
        <v>9.5164989999999996</v>
      </c>
      <c r="L557" s="31">
        <v>-1.3897090000000001</v>
      </c>
      <c r="M557" s="31">
        <v>-4.2106459999999997</v>
      </c>
      <c r="N557" s="31">
        <v>-1.5058929999999999</v>
      </c>
      <c r="O557" s="31">
        <v>1.938747</v>
      </c>
      <c r="P557" s="31">
        <v>-3.016251</v>
      </c>
      <c r="Q557" s="31">
        <v>-0.464061</v>
      </c>
      <c r="S557" s="33">
        <f t="shared" si="45"/>
        <v>9.5164989999999996</v>
      </c>
      <c r="T557">
        <v>9.5164989999999996</v>
      </c>
      <c r="U557">
        <f t="shared" si="46"/>
        <v>1</v>
      </c>
      <c r="V557">
        <f t="shared" si="44"/>
        <v>1</v>
      </c>
      <c r="X557" s="16">
        <v>2</v>
      </c>
    </row>
    <row r="558" spans="1:24" x14ac:dyDescent="0.25">
      <c r="A558" s="9">
        <v>6</v>
      </c>
      <c r="B558" s="32">
        <f t="shared" si="47"/>
        <v>42.476407000000002</v>
      </c>
      <c r="C558" s="32">
        <f t="shared" si="47"/>
        <v>27.367650000000001</v>
      </c>
      <c r="D558" s="32">
        <f t="shared" si="47"/>
        <v>20.861319000000002</v>
      </c>
      <c r="E558" s="32">
        <f t="shared" si="47"/>
        <v>10.772812999999999</v>
      </c>
      <c r="F558" s="32">
        <f t="shared" si="47"/>
        <v>4.3479530000000004</v>
      </c>
      <c r="G558" s="32">
        <f t="shared" si="47"/>
        <v>-25.319322</v>
      </c>
      <c r="H558" s="32">
        <f t="shared" si="47"/>
        <v>-39.265932999999997</v>
      </c>
      <c r="I558" s="32">
        <f t="shared" si="47"/>
        <v>-41.240884000000001</v>
      </c>
      <c r="J558" s="31">
        <v>-41.240884000000001</v>
      </c>
      <c r="K558" s="31">
        <v>-39.265932999999997</v>
      </c>
      <c r="L558" s="31">
        <v>4.3479530000000004</v>
      </c>
      <c r="M558" s="31">
        <v>-25.319322</v>
      </c>
      <c r="N558" s="31">
        <v>20.861319000000002</v>
      </c>
      <c r="O558" s="31">
        <v>42.476407000000002</v>
      </c>
      <c r="P558" s="31">
        <v>10.772812999999999</v>
      </c>
      <c r="Q558" s="31">
        <v>27.367650000000001</v>
      </c>
      <c r="S558" s="33">
        <f t="shared" si="45"/>
        <v>42.476407000000002</v>
      </c>
      <c r="T558">
        <v>42.476407000000002</v>
      </c>
      <c r="U558">
        <f t="shared" si="46"/>
        <v>1</v>
      </c>
      <c r="V558">
        <f t="shared" si="44"/>
        <v>1</v>
      </c>
      <c r="X558" s="16">
        <v>6</v>
      </c>
    </row>
    <row r="559" spans="1:24" x14ac:dyDescent="0.25">
      <c r="A559" s="9">
        <v>5</v>
      </c>
      <c r="B559" s="32">
        <f t="shared" si="47"/>
        <v>42.146178999999997</v>
      </c>
      <c r="C559" s="32">
        <f t="shared" si="47"/>
        <v>14.649378</v>
      </c>
      <c r="D559" s="32">
        <f t="shared" si="47"/>
        <v>10.448999000000001</v>
      </c>
      <c r="E559" s="32">
        <f t="shared" si="47"/>
        <v>7.0204019999999998</v>
      </c>
      <c r="F559" s="32">
        <f t="shared" si="47"/>
        <v>3.8280989999999999</v>
      </c>
      <c r="G559" s="32">
        <f t="shared" si="47"/>
        <v>-2.445649</v>
      </c>
      <c r="H559" s="32">
        <f t="shared" si="47"/>
        <v>-24.509191999999999</v>
      </c>
      <c r="I559" s="32">
        <f t="shared" si="47"/>
        <v>-51.138218000000002</v>
      </c>
      <c r="J559" s="31">
        <v>14.649378</v>
      </c>
      <c r="K559" s="31">
        <v>42.146178999999997</v>
      </c>
      <c r="L559" s="31">
        <v>-51.138218000000002</v>
      </c>
      <c r="M559" s="31">
        <v>-2.445649</v>
      </c>
      <c r="N559" s="31">
        <v>7.0204019999999998</v>
      </c>
      <c r="O559" s="31">
        <v>10.448999000000001</v>
      </c>
      <c r="P559" s="31">
        <v>3.8280989999999999</v>
      </c>
      <c r="Q559" s="31">
        <v>-24.509191999999999</v>
      </c>
      <c r="S559" s="33">
        <f t="shared" si="45"/>
        <v>7.0204019999999998</v>
      </c>
      <c r="T559">
        <v>7.0204019999999998</v>
      </c>
      <c r="U559">
        <f t="shared" si="46"/>
        <v>4</v>
      </c>
      <c r="V559">
        <f t="shared" si="44"/>
        <v>0.25</v>
      </c>
      <c r="X559" s="16">
        <v>2</v>
      </c>
    </row>
    <row r="560" spans="1:24" x14ac:dyDescent="0.25">
      <c r="A560" s="9">
        <v>5</v>
      </c>
      <c r="B560" s="32">
        <f t="shared" si="47"/>
        <v>24.480346000000001</v>
      </c>
      <c r="C560" s="32">
        <f t="shared" si="47"/>
        <v>18.456192999999999</v>
      </c>
      <c r="D560" s="32">
        <f t="shared" si="47"/>
        <v>4.4444429999999997</v>
      </c>
      <c r="E560" s="32">
        <f t="shared" si="47"/>
        <v>3.5268790000000001</v>
      </c>
      <c r="F560" s="32">
        <f t="shared" si="47"/>
        <v>1.5180020000000001</v>
      </c>
      <c r="G560" s="32">
        <f t="shared" si="47"/>
        <v>-2.8792939999999998</v>
      </c>
      <c r="H560" s="32">
        <f t="shared" si="47"/>
        <v>-12.114701999999999</v>
      </c>
      <c r="I560" s="32">
        <f t="shared" si="47"/>
        <v>-37.431868000000001</v>
      </c>
      <c r="J560" s="31">
        <v>1.5180020000000001</v>
      </c>
      <c r="K560" s="31">
        <v>18.456192999999999</v>
      </c>
      <c r="L560" s="31">
        <v>-12.114701999999999</v>
      </c>
      <c r="M560" s="31">
        <v>3.5268790000000001</v>
      </c>
      <c r="N560" s="31">
        <v>-2.8792939999999998</v>
      </c>
      <c r="O560" s="31">
        <v>4.4444429999999997</v>
      </c>
      <c r="P560" s="31">
        <v>24.480346000000001</v>
      </c>
      <c r="Q560" s="31">
        <v>-37.431868000000001</v>
      </c>
      <c r="S560" s="33">
        <f t="shared" si="45"/>
        <v>-2.8792939999999998</v>
      </c>
      <c r="T560">
        <v>-2.8792939999999998</v>
      </c>
      <c r="U560">
        <f t="shared" si="46"/>
        <v>6</v>
      </c>
      <c r="V560">
        <f t="shared" si="44"/>
        <v>0.16666666666666666</v>
      </c>
      <c r="X560" s="16">
        <v>7</v>
      </c>
    </row>
    <row r="561" spans="1:24" x14ac:dyDescent="0.25">
      <c r="A561" s="9">
        <v>5</v>
      </c>
      <c r="B561" s="32">
        <f t="shared" si="47"/>
        <v>26.195488000000001</v>
      </c>
      <c r="C561" s="32">
        <f t="shared" si="47"/>
        <v>2.2417549999999999</v>
      </c>
      <c r="D561" s="32">
        <f t="shared" si="47"/>
        <v>0.79298599999999997</v>
      </c>
      <c r="E561" s="32">
        <f t="shared" si="47"/>
        <v>0.177486</v>
      </c>
      <c r="F561" s="32">
        <f t="shared" si="47"/>
        <v>-0.69090300000000004</v>
      </c>
      <c r="G561" s="32">
        <f t="shared" si="47"/>
        <v>-5.757263</v>
      </c>
      <c r="H561" s="32">
        <f t="shared" si="47"/>
        <v>-11.000855</v>
      </c>
      <c r="I561" s="32">
        <f t="shared" si="47"/>
        <v>-11.958695000000001</v>
      </c>
      <c r="J561" s="31">
        <v>0.177486</v>
      </c>
      <c r="K561" s="31">
        <v>2.2417549999999999</v>
      </c>
      <c r="L561" s="31">
        <v>-0.69090300000000004</v>
      </c>
      <c r="M561" s="31">
        <v>-5.757263</v>
      </c>
      <c r="N561" s="31">
        <v>0.79298599999999997</v>
      </c>
      <c r="O561" s="31">
        <v>-11.000855</v>
      </c>
      <c r="P561" s="31">
        <v>26.195488000000001</v>
      </c>
      <c r="Q561" s="31">
        <v>-11.958695000000001</v>
      </c>
      <c r="S561" s="33">
        <f t="shared" si="45"/>
        <v>0.79298599999999997</v>
      </c>
      <c r="T561">
        <v>0.79298599999999997</v>
      </c>
      <c r="U561">
        <f t="shared" si="46"/>
        <v>3</v>
      </c>
      <c r="V561">
        <f t="shared" si="44"/>
        <v>0.33333333333333331</v>
      </c>
      <c r="X561" s="16">
        <v>7</v>
      </c>
    </row>
    <row r="562" spans="1:24" x14ac:dyDescent="0.25">
      <c r="A562" s="9">
        <v>6</v>
      </c>
      <c r="B562" s="32">
        <f t="shared" si="47"/>
        <v>68.291758000000002</v>
      </c>
      <c r="C562" s="32">
        <f t="shared" si="47"/>
        <v>16.876884</v>
      </c>
      <c r="D562" s="32">
        <f t="shared" si="47"/>
        <v>10.203530000000001</v>
      </c>
      <c r="E562" s="32">
        <f t="shared" si="47"/>
        <v>1.6946779999999999</v>
      </c>
      <c r="F562" s="32">
        <f t="shared" si="47"/>
        <v>-5.6134909999999998</v>
      </c>
      <c r="G562" s="32">
        <f t="shared" si="47"/>
        <v>-12.947812000000001</v>
      </c>
      <c r="H562" s="32">
        <f t="shared" si="47"/>
        <v>-35.383834</v>
      </c>
      <c r="I562" s="32">
        <f t="shared" si="47"/>
        <v>-43.121713999999997</v>
      </c>
      <c r="J562" s="31">
        <v>-43.121713999999997</v>
      </c>
      <c r="K562" s="31">
        <v>16.876884</v>
      </c>
      <c r="L562" s="31">
        <v>-35.383834</v>
      </c>
      <c r="M562" s="31">
        <v>1.6946779999999999</v>
      </c>
      <c r="N562" s="31">
        <v>-12.947812000000001</v>
      </c>
      <c r="O562" s="31">
        <v>-5.6134909999999998</v>
      </c>
      <c r="P562" s="31">
        <v>68.291758000000002</v>
      </c>
      <c r="Q562" s="31">
        <v>10.203530000000001</v>
      </c>
      <c r="S562" s="33">
        <f t="shared" si="45"/>
        <v>-5.6134909999999998</v>
      </c>
      <c r="T562">
        <v>-5.6134909999999998</v>
      </c>
      <c r="U562">
        <f t="shared" si="46"/>
        <v>5</v>
      </c>
      <c r="V562">
        <f t="shared" si="44"/>
        <v>0.2</v>
      </c>
      <c r="X562" s="16">
        <v>7</v>
      </c>
    </row>
    <row r="563" spans="1:24" x14ac:dyDescent="0.25">
      <c r="A563" s="9">
        <v>7</v>
      </c>
      <c r="B563" s="32">
        <f t="shared" si="47"/>
        <v>55.641154</v>
      </c>
      <c r="C563" s="32">
        <f t="shared" si="47"/>
        <v>12.705183999999999</v>
      </c>
      <c r="D563" s="32">
        <f t="shared" si="47"/>
        <v>6.4474989999999996</v>
      </c>
      <c r="E563" s="32">
        <f t="shared" si="47"/>
        <v>-5.2374289999999997</v>
      </c>
      <c r="F563" s="32">
        <f t="shared" si="47"/>
        <v>-8.1033650000000002</v>
      </c>
      <c r="G563" s="32">
        <f t="shared" si="47"/>
        <v>-11.330398000000001</v>
      </c>
      <c r="H563" s="32">
        <f t="shared" si="47"/>
        <v>-20.679424000000001</v>
      </c>
      <c r="I563" s="32">
        <f t="shared" si="47"/>
        <v>-29.443221999999999</v>
      </c>
      <c r="J563" s="31">
        <v>6.4474989999999996</v>
      </c>
      <c r="K563" s="31">
        <v>-20.679424000000001</v>
      </c>
      <c r="L563" s="31">
        <v>-11.330398000000001</v>
      </c>
      <c r="M563" s="31">
        <v>-8.1033650000000002</v>
      </c>
      <c r="N563" s="31">
        <v>55.641154</v>
      </c>
      <c r="O563" s="31">
        <v>-5.2374289999999997</v>
      </c>
      <c r="P563" s="31">
        <v>12.705183999999999</v>
      </c>
      <c r="Q563" s="31">
        <v>-29.443221999999999</v>
      </c>
      <c r="S563" s="33">
        <f t="shared" si="45"/>
        <v>12.705183999999999</v>
      </c>
      <c r="T563">
        <v>12.705183999999999</v>
      </c>
      <c r="U563">
        <f t="shared" si="46"/>
        <v>2</v>
      </c>
      <c r="V563">
        <f t="shared" si="44"/>
        <v>0.5</v>
      </c>
      <c r="X563" s="16">
        <v>5</v>
      </c>
    </row>
    <row r="564" spans="1:24" x14ac:dyDescent="0.25">
      <c r="A564" s="9">
        <v>6</v>
      </c>
      <c r="B564" s="32">
        <f t="shared" si="47"/>
        <v>52.310848999999997</v>
      </c>
      <c r="C564" s="32">
        <f t="shared" si="47"/>
        <v>11.112474000000001</v>
      </c>
      <c r="D564" s="32">
        <f t="shared" si="47"/>
        <v>10.264434</v>
      </c>
      <c r="E564" s="32">
        <f t="shared" si="47"/>
        <v>7.5703120000000004</v>
      </c>
      <c r="F564" s="32">
        <f t="shared" si="47"/>
        <v>-9.8059239999999992</v>
      </c>
      <c r="G564" s="32">
        <f t="shared" si="47"/>
        <v>-13.849594</v>
      </c>
      <c r="H564" s="32">
        <f t="shared" si="47"/>
        <v>-22.747102000000002</v>
      </c>
      <c r="I564" s="32">
        <f t="shared" si="47"/>
        <v>-34.855449</v>
      </c>
      <c r="J564" s="31">
        <v>11.112474000000001</v>
      </c>
      <c r="K564" s="31">
        <v>10.264434</v>
      </c>
      <c r="L564" s="31">
        <v>-9.8059239999999992</v>
      </c>
      <c r="M564" s="31">
        <v>-13.849594</v>
      </c>
      <c r="N564" s="31">
        <v>52.310848999999997</v>
      </c>
      <c r="O564" s="31">
        <v>7.5703120000000004</v>
      </c>
      <c r="P564" s="31">
        <v>-22.747102000000002</v>
      </c>
      <c r="Q564" s="31">
        <v>-34.855449</v>
      </c>
      <c r="S564" s="33">
        <f t="shared" si="45"/>
        <v>7.5703120000000004</v>
      </c>
      <c r="T564">
        <v>7.5703120000000004</v>
      </c>
      <c r="U564">
        <f t="shared" si="46"/>
        <v>4</v>
      </c>
      <c r="V564">
        <f t="shared" si="44"/>
        <v>0.25</v>
      </c>
      <c r="X564" s="16">
        <v>5</v>
      </c>
    </row>
    <row r="565" spans="1:24" x14ac:dyDescent="0.25">
      <c r="A565" s="9">
        <v>6</v>
      </c>
      <c r="B565" s="32">
        <f t="shared" si="47"/>
        <v>20.489066999999999</v>
      </c>
      <c r="C565" s="32">
        <f t="shared" si="47"/>
        <v>10.505535</v>
      </c>
      <c r="D565" s="32">
        <f t="shared" si="47"/>
        <v>9.8949119999999997</v>
      </c>
      <c r="E565" s="32">
        <f t="shared" si="47"/>
        <v>7.744014</v>
      </c>
      <c r="F565" s="32">
        <f t="shared" si="47"/>
        <v>-4.0655640000000002</v>
      </c>
      <c r="G565" s="32">
        <f t="shared" si="47"/>
        <v>-13.772627999999999</v>
      </c>
      <c r="H565" s="32">
        <f t="shared" si="47"/>
        <v>-13.823293</v>
      </c>
      <c r="I565" s="32">
        <f t="shared" si="47"/>
        <v>-16.972041999999998</v>
      </c>
      <c r="J565" s="31">
        <v>-13.823293</v>
      </c>
      <c r="K565" s="31">
        <v>20.489066999999999</v>
      </c>
      <c r="L565" s="31">
        <v>9.8949119999999997</v>
      </c>
      <c r="M565" s="31">
        <v>-13.772627999999999</v>
      </c>
      <c r="N565" s="31">
        <v>-16.972041999999998</v>
      </c>
      <c r="O565" s="31">
        <v>10.505535</v>
      </c>
      <c r="P565" s="31">
        <v>7.744014</v>
      </c>
      <c r="Q565" s="31">
        <v>-4.0655640000000002</v>
      </c>
      <c r="S565" s="33">
        <f t="shared" si="45"/>
        <v>10.505535</v>
      </c>
      <c r="T565">
        <v>10.505535</v>
      </c>
      <c r="U565">
        <f t="shared" si="46"/>
        <v>2</v>
      </c>
      <c r="V565">
        <f t="shared" si="44"/>
        <v>0.5</v>
      </c>
      <c r="X565" s="16">
        <v>2</v>
      </c>
    </row>
    <row r="566" spans="1:24" x14ac:dyDescent="0.25">
      <c r="A566" s="9">
        <v>2</v>
      </c>
      <c r="B566" s="32">
        <f t="shared" si="47"/>
        <v>15.468736</v>
      </c>
      <c r="C566" s="32">
        <f t="shared" si="47"/>
        <v>14.111321</v>
      </c>
      <c r="D566" s="32">
        <f t="shared" si="47"/>
        <v>-1.645851</v>
      </c>
      <c r="E566" s="32">
        <f t="shared" si="47"/>
        <v>-2.0962559999999999</v>
      </c>
      <c r="F566" s="32">
        <f t="shared" si="47"/>
        <v>-2.3032029999999999</v>
      </c>
      <c r="G566" s="32">
        <f t="shared" si="47"/>
        <v>-5.0089930000000003</v>
      </c>
      <c r="H566" s="32">
        <f t="shared" si="47"/>
        <v>-8.5342450000000003</v>
      </c>
      <c r="I566" s="32">
        <f t="shared" si="47"/>
        <v>-9.9915090000000006</v>
      </c>
      <c r="J566" s="31">
        <v>-9.9915090000000006</v>
      </c>
      <c r="K566" s="31">
        <v>14.111321</v>
      </c>
      <c r="L566" s="31">
        <v>-1.645851</v>
      </c>
      <c r="M566" s="31">
        <v>-2.0962559999999999</v>
      </c>
      <c r="N566" s="31">
        <v>15.468736</v>
      </c>
      <c r="O566" s="31">
        <v>-5.0089930000000003</v>
      </c>
      <c r="P566" s="31">
        <v>-8.5342450000000003</v>
      </c>
      <c r="Q566" s="31">
        <v>-2.3032029999999999</v>
      </c>
      <c r="S566" s="33">
        <f t="shared" si="45"/>
        <v>14.111321</v>
      </c>
      <c r="T566">
        <v>14.111321</v>
      </c>
      <c r="U566">
        <f t="shared" si="46"/>
        <v>2</v>
      </c>
      <c r="V566">
        <f t="shared" si="44"/>
        <v>0.5</v>
      </c>
      <c r="X566" s="16">
        <v>5</v>
      </c>
    </row>
    <row r="567" spans="1:24" x14ac:dyDescent="0.25">
      <c r="A567" s="9">
        <v>5</v>
      </c>
      <c r="B567" s="32">
        <f t="shared" si="47"/>
        <v>16.180451999999999</v>
      </c>
      <c r="C567" s="32">
        <f t="shared" si="47"/>
        <v>4.7482439999999997</v>
      </c>
      <c r="D567" s="32">
        <f t="shared" si="47"/>
        <v>1.466739</v>
      </c>
      <c r="E567" s="32">
        <f t="shared" si="47"/>
        <v>-1.4868699999999999</v>
      </c>
      <c r="F567" s="32">
        <f t="shared" si="47"/>
        <v>-1.9085129999999999</v>
      </c>
      <c r="G567" s="32">
        <f t="shared" si="47"/>
        <v>-2.3861159999999999</v>
      </c>
      <c r="H567" s="32">
        <f t="shared" si="47"/>
        <v>-6.4028039999999997</v>
      </c>
      <c r="I567" s="32">
        <f t="shared" si="47"/>
        <v>-10.211133</v>
      </c>
      <c r="J567" s="31">
        <v>-10.211133</v>
      </c>
      <c r="K567" s="31">
        <v>4.7482439999999997</v>
      </c>
      <c r="L567" s="31">
        <v>-1.4868699999999999</v>
      </c>
      <c r="M567" s="31">
        <v>-6.4028039999999997</v>
      </c>
      <c r="N567" s="31">
        <v>16.180451999999999</v>
      </c>
      <c r="O567" s="31">
        <v>1.466739</v>
      </c>
      <c r="P567" s="31">
        <v>-2.3861159999999999</v>
      </c>
      <c r="Q567" s="31">
        <v>-1.9085129999999999</v>
      </c>
      <c r="S567" s="33">
        <f t="shared" si="45"/>
        <v>16.180451999999999</v>
      </c>
      <c r="T567">
        <v>16.180451999999999</v>
      </c>
      <c r="U567">
        <f t="shared" si="46"/>
        <v>1</v>
      </c>
      <c r="V567">
        <f t="shared" si="44"/>
        <v>1</v>
      </c>
      <c r="X567" s="16">
        <v>5</v>
      </c>
    </row>
    <row r="568" spans="1:24" x14ac:dyDescent="0.25">
      <c r="A568" s="9">
        <v>4</v>
      </c>
      <c r="B568" s="32">
        <f t="shared" si="47"/>
        <v>24.113481</v>
      </c>
      <c r="C568" s="32">
        <f t="shared" si="47"/>
        <v>23.036992000000001</v>
      </c>
      <c r="D568" s="32">
        <f t="shared" ref="B568:I600" si="48">LARGE($J568:$Q568,COLUMN()-1)</f>
        <v>12.938006</v>
      </c>
      <c r="E568" s="32">
        <f t="shared" si="48"/>
        <v>-3.0775060000000001</v>
      </c>
      <c r="F568" s="32">
        <f t="shared" si="48"/>
        <v>-7.0381539999999996</v>
      </c>
      <c r="G568" s="32">
        <f t="shared" si="48"/>
        <v>-15.486335</v>
      </c>
      <c r="H568" s="32">
        <f t="shared" si="48"/>
        <v>-17.160654999999998</v>
      </c>
      <c r="I568" s="32">
        <f t="shared" si="48"/>
        <v>-17.325828999999999</v>
      </c>
      <c r="J568" s="31">
        <v>-7.0381539999999996</v>
      </c>
      <c r="K568" s="31">
        <v>23.036992000000001</v>
      </c>
      <c r="L568" s="31">
        <v>-15.486335</v>
      </c>
      <c r="M568" s="31">
        <v>-17.325828999999999</v>
      </c>
      <c r="N568" s="31">
        <v>-3.0775060000000001</v>
      </c>
      <c r="O568" s="31">
        <v>-17.160654999999998</v>
      </c>
      <c r="P568" s="31">
        <v>24.113481</v>
      </c>
      <c r="Q568" s="31">
        <v>12.938006</v>
      </c>
      <c r="S568" s="33">
        <f t="shared" si="45"/>
        <v>-17.325828999999999</v>
      </c>
      <c r="T568">
        <v>-17.325828999999999</v>
      </c>
      <c r="U568">
        <f t="shared" si="46"/>
        <v>8</v>
      </c>
      <c r="V568">
        <f t="shared" si="44"/>
        <v>0.125</v>
      </c>
      <c r="X568" s="16">
        <v>7</v>
      </c>
    </row>
    <row r="569" spans="1:24" x14ac:dyDescent="0.25">
      <c r="A569" s="9">
        <v>4</v>
      </c>
      <c r="B569" s="32">
        <f t="shared" si="48"/>
        <v>12.353103000000001</v>
      </c>
      <c r="C569" s="32">
        <f t="shared" si="48"/>
        <v>11.110263</v>
      </c>
      <c r="D569" s="32">
        <f t="shared" si="48"/>
        <v>2.8261639999999999</v>
      </c>
      <c r="E569" s="32">
        <f t="shared" si="48"/>
        <v>1.275598</v>
      </c>
      <c r="F569" s="32">
        <f t="shared" si="48"/>
        <v>-0.26994299999999999</v>
      </c>
      <c r="G569" s="32">
        <f t="shared" si="48"/>
        <v>-6.5234370000000004</v>
      </c>
      <c r="H569" s="32">
        <f t="shared" si="48"/>
        <v>-8.7156830000000003</v>
      </c>
      <c r="I569" s="32">
        <f t="shared" si="48"/>
        <v>-12.056065</v>
      </c>
      <c r="J569" s="31">
        <v>2.8261639999999999</v>
      </c>
      <c r="K569" s="31">
        <v>11.110263</v>
      </c>
      <c r="L569" s="31">
        <v>12.353103000000001</v>
      </c>
      <c r="M569" s="31">
        <v>-8.7156830000000003</v>
      </c>
      <c r="N569" s="31">
        <v>-6.5234370000000004</v>
      </c>
      <c r="O569" s="31">
        <v>1.275598</v>
      </c>
      <c r="P569" s="31">
        <v>-12.056065</v>
      </c>
      <c r="Q569" s="31">
        <v>-0.26994299999999999</v>
      </c>
      <c r="S569" s="33">
        <f t="shared" si="45"/>
        <v>-8.7156830000000003</v>
      </c>
      <c r="T569">
        <v>-8.7156830000000003</v>
      </c>
      <c r="U569">
        <f t="shared" si="46"/>
        <v>7</v>
      </c>
      <c r="V569">
        <f t="shared" si="44"/>
        <v>0.14285714285714285</v>
      </c>
      <c r="X569" s="16">
        <v>3</v>
      </c>
    </row>
    <row r="570" spans="1:24" x14ac:dyDescent="0.25">
      <c r="A570" s="9">
        <v>7</v>
      </c>
      <c r="B570" s="32">
        <f t="shared" si="48"/>
        <v>59.349947</v>
      </c>
      <c r="C570" s="32">
        <f t="shared" si="48"/>
        <v>52.373345999999998</v>
      </c>
      <c r="D570" s="32">
        <f t="shared" si="48"/>
        <v>38.545184999999996</v>
      </c>
      <c r="E570" s="32">
        <f t="shared" si="48"/>
        <v>9.3800460000000001</v>
      </c>
      <c r="F570" s="32">
        <f t="shared" si="48"/>
        <v>-3.0472730000000001</v>
      </c>
      <c r="G570" s="32">
        <f t="shared" si="48"/>
        <v>-19.1645</v>
      </c>
      <c r="H570" s="32">
        <f t="shared" si="48"/>
        <v>-66.917079000000001</v>
      </c>
      <c r="I570" s="32">
        <f t="shared" si="48"/>
        <v>-70.519677999999999</v>
      </c>
      <c r="J570" s="31">
        <v>38.545184999999996</v>
      </c>
      <c r="K570" s="31">
        <v>59.349947</v>
      </c>
      <c r="L570" s="31">
        <v>-3.0472730000000001</v>
      </c>
      <c r="M570" s="31">
        <v>-70.519677999999999</v>
      </c>
      <c r="N570" s="31">
        <v>-66.917079000000001</v>
      </c>
      <c r="O570" s="31">
        <v>52.373345999999998</v>
      </c>
      <c r="P570" s="31">
        <v>9.3800460000000001</v>
      </c>
      <c r="Q570" s="31">
        <v>-19.1645</v>
      </c>
      <c r="S570" s="33">
        <f t="shared" si="45"/>
        <v>9.3800460000000001</v>
      </c>
      <c r="T570">
        <v>9.3800460000000001</v>
      </c>
      <c r="U570">
        <f t="shared" si="46"/>
        <v>4</v>
      </c>
      <c r="V570">
        <f t="shared" si="44"/>
        <v>0.25</v>
      </c>
      <c r="X570" s="16">
        <v>2</v>
      </c>
    </row>
    <row r="571" spans="1:24" x14ac:dyDescent="0.25">
      <c r="A571" s="9">
        <v>1</v>
      </c>
      <c r="B571" s="32">
        <f t="shared" si="48"/>
        <v>32.984876</v>
      </c>
      <c r="C571" s="32">
        <f t="shared" si="48"/>
        <v>27.364218000000001</v>
      </c>
      <c r="D571" s="32">
        <f t="shared" si="48"/>
        <v>13.386791000000001</v>
      </c>
      <c r="E571" s="32">
        <f t="shared" si="48"/>
        <v>-7.0381309999999999</v>
      </c>
      <c r="F571" s="32">
        <f t="shared" si="48"/>
        <v>-10.46175</v>
      </c>
      <c r="G571" s="32">
        <f t="shared" si="48"/>
        <v>-10.772079</v>
      </c>
      <c r="H571" s="32">
        <f t="shared" si="48"/>
        <v>-17.579979999999999</v>
      </c>
      <c r="I571" s="32">
        <f t="shared" si="48"/>
        <v>-27.883944</v>
      </c>
      <c r="J571" s="31">
        <v>-10.772079</v>
      </c>
      <c r="K571" s="31">
        <v>13.386791000000001</v>
      </c>
      <c r="L571" s="31">
        <v>-10.46175</v>
      </c>
      <c r="M571" s="31">
        <v>-7.0381309999999999</v>
      </c>
      <c r="N571" s="31">
        <v>27.364218000000001</v>
      </c>
      <c r="O571" s="31">
        <v>32.984876</v>
      </c>
      <c r="P571" s="31">
        <v>-17.579979999999999</v>
      </c>
      <c r="Q571" s="31">
        <v>-27.883944</v>
      </c>
      <c r="S571" s="33">
        <f t="shared" si="45"/>
        <v>-10.772079</v>
      </c>
      <c r="T571">
        <v>-10.772079</v>
      </c>
      <c r="U571">
        <f t="shared" si="46"/>
        <v>6</v>
      </c>
      <c r="V571">
        <f t="shared" si="44"/>
        <v>0.16666666666666666</v>
      </c>
      <c r="X571" s="16">
        <v>6</v>
      </c>
    </row>
    <row r="572" spans="1:24" x14ac:dyDescent="0.25">
      <c r="A572" s="9">
        <v>7</v>
      </c>
      <c r="B572" s="32">
        <f t="shared" si="48"/>
        <v>62.992415000000001</v>
      </c>
      <c r="C572" s="32">
        <f t="shared" si="48"/>
        <v>28.099401</v>
      </c>
      <c r="D572" s="32">
        <f t="shared" si="48"/>
        <v>24.108029999999999</v>
      </c>
      <c r="E572" s="32">
        <f t="shared" si="48"/>
        <v>13.434528</v>
      </c>
      <c r="F572" s="32">
        <f t="shared" si="48"/>
        <v>-1.297963</v>
      </c>
      <c r="G572" s="32">
        <f t="shared" si="48"/>
        <v>-27.563768</v>
      </c>
      <c r="H572" s="32">
        <f t="shared" si="48"/>
        <v>-49.791029000000002</v>
      </c>
      <c r="I572" s="32">
        <f t="shared" si="48"/>
        <v>-49.981616000000002</v>
      </c>
      <c r="J572" s="31">
        <v>-1.297963</v>
      </c>
      <c r="K572" s="31">
        <v>62.992415000000001</v>
      </c>
      <c r="L572" s="31">
        <v>-49.981616000000002</v>
      </c>
      <c r="M572" s="31">
        <v>-27.563768</v>
      </c>
      <c r="N572" s="31">
        <v>28.099401</v>
      </c>
      <c r="O572" s="31">
        <v>-49.791029000000002</v>
      </c>
      <c r="P572" s="31">
        <v>24.108029999999999</v>
      </c>
      <c r="Q572" s="31">
        <v>13.434528</v>
      </c>
      <c r="S572" s="33">
        <f t="shared" si="45"/>
        <v>24.108029999999999</v>
      </c>
      <c r="T572">
        <v>24.108029999999999</v>
      </c>
      <c r="U572">
        <f t="shared" si="46"/>
        <v>3</v>
      </c>
      <c r="V572">
        <f t="shared" si="44"/>
        <v>0.33333333333333331</v>
      </c>
      <c r="X572" s="16">
        <v>2</v>
      </c>
    </row>
    <row r="573" spans="1:24" x14ac:dyDescent="0.25">
      <c r="A573" s="9">
        <v>5</v>
      </c>
      <c r="B573" s="32">
        <f t="shared" si="48"/>
        <v>220.349671</v>
      </c>
      <c r="C573" s="32">
        <f t="shared" si="48"/>
        <v>153.384355</v>
      </c>
      <c r="D573" s="32">
        <f t="shared" si="48"/>
        <v>124.236491</v>
      </c>
      <c r="E573" s="32">
        <f t="shared" si="48"/>
        <v>2.7858499999999999</v>
      </c>
      <c r="F573" s="32">
        <f t="shared" si="48"/>
        <v>-83.869366999999997</v>
      </c>
      <c r="G573" s="32">
        <f t="shared" si="48"/>
        <v>-94.718692000000004</v>
      </c>
      <c r="H573" s="32">
        <f t="shared" si="48"/>
        <v>-130.82472999999999</v>
      </c>
      <c r="I573" s="32">
        <f t="shared" si="48"/>
        <v>-191.34357399999999</v>
      </c>
      <c r="J573" s="31">
        <v>-83.869366999999997</v>
      </c>
      <c r="K573" s="31">
        <v>2.7858499999999999</v>
      </c>
      <c r="L573" s="31">
        <v>-130.82472999999999</v>
      </c>
      <c r="M573" s="31">
        <v>-94.718692000000004</v>
      </c>
      <c r="N573" s="31">
        <v>124.236491</v>
      </c>
      <c r="O573" s="31">
        <v>220.349671</v>
      </c>
      <c r="P573" s="31">
        <v>153.384355</v>
      </c>
      <c r="Q573" s="31">
        <v>-191.34357399999999</v>
      </c>
      <c r="S573" s="33">
        <f t="shared" si="45"/>
        <v>124.236491</v>
      </c>
      <c r="T573">
        <v>124.236491</v>
      </c>
      <c r="U573">
        <f t="shared" si="46"/>
        <v>3</v>
      </c>
      <c r="V573">
        <f t="shared" si="44"/>
        <v>0.33333333333333331</v>
      </c>
      <c r="X573" s="16">
        <v>6</v>
      </c>
    </row>
    <row r="574" spans="1:24" x14ac:dyDescent="0.25">
      <c r="A574" s="9">
        <v>5</v>
      </c>
      <c r="B574" s="32">
        <f t="shared" si="48"/>
        <v>54.373733999999999</v>
      </c>
      <c r="C574" s="32">
        <f t="shared" si="48"/>
        <v>11.143378999999999</v>
      </c>
      <c r="D574" s="32">
        <f t="shared" si="48"/>
        <v>1.3435550000000001</v>
      </c>
      <c r="E574" s="32">
        <f t="shared" si="48"/>
        <v>0.67888000000000004</v>
      </c>
      <c r="F574" s="32">
        <f t="shared" si="48"/>
        <v>-10.330617</v>
      </c>
      <c r="G574" s="32">
        <f t="shared" si="48"/>
        <v>-15.05973</v>
      </c>
      <c r="H574" s="32">
        <f t="shared" si="48"/>
        <v>-17.074195</v>
      </c>
      <c r="I574" s="32">
        <f t="shared" si="48"/>
        <v>-25.075008</v>
      </c>
      <c r="J574" s="31">
        <v>-17.074195</v>
      </c>
      <c r="K574" s="31">
        <v>-25.075008</v>
      </c>
      <c r="L574" s="31">
        <v>-10.330617</v>
      </c>
      <c r="M574" s="31">
        <v>-15.05973</v>
      </c>
      <c r="N574" s="31">
        <v>54.373733999999999</v>
      </c>
      <c r="O574" s="31">
        <v>11.143378999999999</v>
      </c>
      <c r="P574" s="31">
        <v>0.67888000000000004</v>
      </c>
      <c r="Q574" s="31">
        <v>1.3435550000000001</v>
      </c>
      <c r="S574" s="33">
        <f t="shared" si="45"/>
        <v>54.373733999999999</v>
      </c>
      <c r="T574">
        <v>54.373733999999999</v>
      </c>
      <c r="U574">
        <f t="shared" si="46"/>
        <v>1</v>
      </c>
      <c r="V574">
        <f t="shared" si="44"/>
        <v>1</v>
      </c>
      <c r="X574" s="16">
        <v>5</v>
      </c>
    </row>
    <row r="575" spans="1:24" x14ac:dyDescent="0.25">
      <c r="A575" s="9">
        <v>7</v>
      </c>
      <c r="B575" s="32">
        <f t="shared" si="48"/>
        <v>19.536159000000001</v>
      </c>
      <c r="C575" s="32">
        <f t="shared" si="48"/>
        <v>10.787578</v>
      </c>
      <c r="D575" s="32">
        <f t="shared" si="48"/>
        <v>9.1732879999999994</v>
      </c>
      <c r="E575" s="32">
        <f t="shared" si="48"/>
        <v>3.35188</v>
      </c>
      <c r="F575" s="32">
        <f t="shared" si="48"/>
        <v>-1.7320660000000001</v>
      </c>
      <c r="G575" s="32">
        <f t="shared" si="48"/>
        <v>-4.6207890000000003</v>
      </c>
      <c r="H575" s="32">
        <f t="shared" si="48"/>
        <v>-9.7890940000000004</v>
      </c>
      <c r="I575" s="32">
        <f t="shared" si="48"/>
        <v>-26.706956000000002</v>
      </c>
      <c r="J575" s="31">
        <v>10.787578</v>
      </c>
      <c r="K575" s="31">
        <v>3.35188</v>
      </c>
      <c r="L575" s="31">
        <v>-26.706956000000002</v>
      </c>
      <c r="M575" s="31">
        <v>-9.7890940000000004</v>
      </c>
      <c r="N575" s="31">
        <v>9.1732879999999994</v>
      </c>
      <c r="O575" s="31">
        <v>-4.6207890000000003</v>
      </c>
      <c r="P575" s="31">
        <v>19.536159000000001</v>
      </c>
      <c r="Q575" s="31">
        <v>-1.7320660000000001</v>
      </c>
      <c r="S575" s="33">
        <f t="shared" si="45"/>
        <v>19.536159000000001</v>
      </c>
      <c r="T575">
        <v>19.536159000000001</v>
      </c>
      <c r="U575">
        <f t="shared" si="46"/>
        <v>1</v>
      </c>
      <c r="V575">
        <f t="shared" si="44"/>
        <v>1</v>
      </c>
      <c r="X575" s="16">
        <v>7</v>
      </c>
    </row>
    <row r="576" spans="1:24" x14ac:dyDescent="0.25">
      <c r="A576" s="9">
        <v>5</v>
      </c>
      <c r="B576" s="32">
        <f t="shared" si="48"/>
        <v>38.749687000000002</v>
      </c>
      <c r="C576" s="32">
        <f t="shared" si="48"/>
        <v>25.519852</v>
      </c>
      <c r="D576" s="32">
        <f t="shared" si="48"/>
        <v>24.259247999999999</v>
      </c>
      <c r="E576" s="32">
        <f t="shared" si="48"/>
        <v>-2.8245559999999998</v>
      </c>
      <c r="F576" s="32">
        <f t="shared" si="48"/>
        <v>-12.053568</v>
      </c>
      <c r="G576" s="32">
        <f t="shared" si="48"/>
        <v>-19.762080999999998</v>
      </c>
      <c r="H576" s="32">
        <f t="shared" si="48"/>
        <v>-26.435155999999999</v>
      </c>
      <c r="I576" s="32">
        <f t="shared" si="48"/>
        <v>-27.453424999999999</v>
      </c>
      <c r="J576" s="31">
        <v>25.519852</v>
      </c>
      <c r="K576" s="31">
        <v>24.259247999999999</v>
      </c>
      <c r="L576" s="31">
        <v>-27.453424999999999</v>
      </c>
      <c r="M576" s="31">
        <v>-2.8245559999999998</v>
      </c>
      <c r="N576" s="31">
        <v>38.749687000000002</v>
      </c>
      <c r="O576" s="31">
        <v>-12.053568</v>
      </c>
      <c r="P576" s="31">
        <v>-19.762080999999998</v>
      </c>
      <c r="Q576" s="31">
        <v>-26.435155999999999</v>
      </c>
      <c r="S576" s="33">
        <f t="shared" si="45"/>
        <v>38.749687000000002</v>
      </c>
      <c r="T576">
        <v>38.749687000000002</v>
      </c>
      <c r="U576">
        <f t="shared" si="46"/>
        <v>1</v>
      </c>
      <c r="V576">
        <f t="shared" si="44"/>
        <v>1</v>
      </c>
      <c r="X576" s="16">
        <v>5</v>
      </c>
    </row>
    <row r="577" spans="1:24" x14ac:dyDescent="0.25">
      <c r="A577" s="9">
        <v>5</v>
      </c>
      <c r="B577" s="32">
        <f t="shared" si="48"/>
        <v>84.529929999999993</v>
      </c>
      <c r="C577" s="32">
        <f t="shared" si="48"/>
        <v>17.162735000000001</v>
      </c>
      <c r="D577" s="32">
        <f t="shared" si="48"/>
        <v>3.3859249999999999</v>
      </c>
      <c r="E577" s="32">
        <f t="shared" si="48"/>
        <v>-12.549654</v>
      </c>
      <c r="F577" s="32">
        <f t="shared" si="48"/>
        <v>-16.128765000000001</v>
      </c>
      <c r="G577" s="32">
        <f t="shared" si="48"/>
        <v>-19.943874000000001</v>
      </c>
      <c r="H577" s="32">
        <f t="shared" si="48"/>
        <v>-20.701938999999999</v>
      </c>
      <c r="I577" s="32">
        <f t="shared" si="48"/>
        <v>-35.754361000000003</v>
      </c>
      <c r="J577" s="31">
        <v>-16.128765000000001</v>
      </c>
      <c r="K577" s="31">
        <v>-35.754361000000003</v>
      </c>
      <c r="L577" s="31">
        <v>-20.701938999999999</v>
      </c>
      <c r="M577" s="31">
        <v>17.162735000000001</v>
      </c>
      <c r="N577" s="31">
        <v>-12.549654</v>
      </c>
      <c r="O577" s="31">
        <v>3.3859249999999999</v>
      </c>
      <c r="P577" s="31">
        <v>84.529929999999993</v>
      </c>
      <c r="Q577" s="31">
        <v>-19.943874000000001</v>
      </c>
      <c r="S577" s="33">
        <f t="shared" si="45"/>
        <v>-12.549654</v>
      </c>
      <c r="T577">
        <v>-12.549654</v>
      </c>
      <c r="U577">
        <f t="shared" si="46"/>
        <v>4</v>
      </c>
      <c r="V577">
        <f t="shared" si="44"/>
        <v>0.25</v>
      </c>
      <c r="X577" s="16">
        <v>7</v>
      </c>
    </row>
    <row r="578" spans="1:24" x14ac:dyDescent="0.25">
      <c r="A578" s="9">
        <v>4</v>
      </c>
      <c r="B578" s="32">
        <f t="shared" si="48"/>
        <v>57.123241</v>
      </c>
      <c r="C578" s="32">
        <f t="shared" si="48"/>
        <v>32.511567999999997</v>
      </c>
      <c r="D578" s="32">
        <f t="shared" si="48"/>
        <v>15.447317999999999</v>
      </c>
      <c r="E578" s="32">
        <f t="shared" si="48"/>
        <v>-2.6735099999999998</v>
      </c>
      <c r="F578" s="32">
        <f t="shared" si="48"/>
        <v>-8.9207219999999996</v>
      </c>
      <c r="G578" s="32">
        <f t="shared" si="48"/>
        <v>-21.798302</v>
      </c>
      <c r="H578" s="32">
        <f t="shared" si="48"/>
        <v>-28.814955999999999</v>
      </c>
      <c r="I578" s="32">
        <f t="shared" si="48"/>
        <v>-42.874637999999997</v>
      </c>
      <c r="J578" s="31">
        <v>-2.6735099999999998</v>
      </c>
      <c r="K578" s="31">
        <v>-42.874637999999997</v>
      </c>
      <c r="L578" s="31">
        <v>-21.798302</v>
      </c>
      <c r="M578" s="31">
        <v>15.447317999999999</v>
      </c>
      <c r="N578" s="31">
        <v>32.511567999999997</v>
      </c>
      <c r="O578" s="31">
        <v>-8.9207219999999996</v>
      </c>
      <c r="P578" s="31">
        <v>57.123241</v>
      </c>
      <c r="Q578" s="31">
        <v>-28.814955999999999</v>
      </c>
      <c r="S578" s="33">
        <f t="shared" si="45"/>
        <v>15.447317999999999</v>
      </c>
      <c r="T578">
        <v>15.447317999999999</v>
      </c>
      <c r="U578">
        <f t="shared" si="46"/>
        <v>3</v>
      </c>
      <c r="V578">
        <f t="shared" si="44"/>
        <v>0.33333333333333331</v>
      </c>
      <c r="X578" s="16">
        <v>7</v>
      </c>
    </row>
    <row r="579" spans="1:24" x14ac:dyDescent="0.25">
      <c r="A579" s="9">
        <v>2</v>
      </c>
      <c r="B579" s="32">
        <f t="shared" si="48"/>
        <v>121.35323</v>
      </c>
      <c r="C579" s="32">
        <f t="shared" si="48"/>
        <v>19.300467000000001</v>
      </c>
      <c r="D579" s="32">
        <f t="shared" si="48"/>
        <v>15.543721</v>
      </c>
      <c r="E579" s="32">
        <f t="shared" si="48"/>
        <v>11.590394999999999</v>
      </c>
      <c r="F579" s="32">
        <f t="shared" si="48"/>
        <v>0.11577800000000001</v>
      </c>
      <c r="G579" s="32">
        <f t="shared" si="48"/>
        <v>-13.911009999999999</v>
      </c>
      <c r="H579" s="32">
        <f t="shared" si="48"/>
        <v>-76.315403000000003</v>
      </c>
      <c r="I579" s="32">
        <f t="shared" si="48"/>
        <v>-77.677183999999997</v>
      </c>
      <c r="J579" s="31">
        <v>15.543721</v>
      </c>
      <c r="K579" s="31">
        <v>0.11577800000000001</v>
      </c>
      <c r="L579" s="31">
        <v>-77.677183999999997</v>
      </c>
      <c r="M579" s="31">
        <v>-76.315403000000003</v>
      </c>
      <c r="N579" s="31">
        <v>121.35323</v>
      </c>
      <c r="O579" s="31">
        <v>11.590394999999999</v>
      </c>
      <c r="P579" s="31">
        <v>-13.911009999999999</v>
      </c>
      <c r="Q579" s="31">
        <v>19.300467000000001</v>
      </c>
      <c r="S579" s="33">
        <f t="shared" si="45"/>
        <v>0.11577800000000001</v>
      </c>
      <c r="T579">
        <v>0.11577800000000001</v>
      </c>
      <c r="U579">
        <f t="shared" si="46"/>
        <v>5</v>
      </c>
      <c r="V579">
        <f t="shared" si="44"/>
        <v>0.2</v>
      </c>
      <c r="X579" s="16">
        <v>5</v>
      </c>
    </row>
    <row r="580" spans="1:24" x14ac:dyDescent="0.25">
      <c r="A580" s="9">
        <v>6</v>
      </c>
      <c r="B580" s="32">
        <f t="shared" si="48"/>
        <v>70.198294000000004</v>
      </c>
      <c r="C580" s="32">
        <f t="shared" si="48"/>
        <v>0.53384299999999996</v>
      </c>
      <c r="D580" s="32">
        <f t="shared" si="48"/>
        <v>-3.1030180000000001</v>
      </c>
      <c r="E580" s="32">
        <f t="shared" si="48"/>
        <v>-5.7321179999999998</v>
      </c>
      <c r="F580" s="32">
        <f t="shared" si="48"/>
        <v>-10.496444</v>
      </c>
      <c r="G580" s="32">
        <f t="shared" si="48"/>
        <v>-12.462561000000001</v>
      </c>
      <c r="H580" s="32">
        <f t="shared" si="48"/>
        <v>-15.032728000000001</v>
      </c>
      <c r="I580" s="32">
        <f t="shared" si="48"/>
        <v>-23.905270000000002</v>
      </c>
      <c r="J580" s="31">
        <v>-12.462561000000001</v>
      </c>
      <c r="K580" s="31">
        <v>70.198294000000004</v>
      </c>
      <c r="L580" s="31">
        <v>-23.905270000000002</v>
      </c>
      <c r="M580" s="31">
        <v>-15.032728000000001</v>
      </c>
      <c r="N580" s="31">
        <v>-5.7321179999999998</v>
      </c>
      <c r="O580" s="31">
        <v>0.53384299999999996</v>
      </c>
      <c r="P580" s="31">
        <v>-3.1030180000000001</v>
      </c>
      <c r="Q580" s="31">
        <v>-10.496444</v>
      </c>
      <c r="S580" s="33">
        <f t="shared" si="45"/>
        <v>0.53384299999999996</v>
      </c>
      <c r="T580">
        <v>0.53384299999999996</v>
      </c>
      <c r="U580">
        <f t="shared" si="46"/>
        <v>2</v>
      </c>
      <c r="V580">
        <f t="shared" ref="V580:V643" si="49">1/U580</f>
        <v>0.5</v>
      </c>
      <c r="X580" s="16">
        <v>2</v>
      </c>
    </row>
    <row r="581" spans="1:24" x14ac:dyDescent="0.25">
      <c r="A581" s="9">
        <v>7</v>
      </c>
      <c r="B581" s="32">
        <f t="shared" si="48"/>
        <v>60.222633999999999</v>
      </c>
      <c r="C581" s="32">
        <f t="shared" si="48"/>
        <v>49.709986999999998</v>
      </c>
      <c r="D581" s="32">
        <f t="shared" si="48"/>
        <v>17.856504000000001</v>
      </c>
      <c r="E581" s="32">
        <f t="shared" si="48"/>
        <v>4.717676</v>
      </c>
      <c r="F581" s="32">
        <f t="shared" si="48"/>
        <v>2.0129250000000001</v>
      </c>
      <c r="G581" s="32">
        <f t="shared" si="48"/>
        <v>-27.003312999999999</v>
      </c>
      <c r="H581" s="32">
        <f t="shared" si="48"/>
        <v>-43.289394999999999</v>
      </c>
      <c r="I581" s="32">
        <f t="shared" si="48"/>
        <v>-64.227018999999999</v>
      </c>
      <c r="J581" s="31">
        <v>4.717676</v>
      </c>
      <c r="K581" s="31">
        <v>60.222633999999999</v>
      </c>
      <c r="L581" s="31">
        <v>2.0129250000000001</v>
      </c>
      <c r="M581" s="31">
        <v>-27.003312999999999</v>
      </c>
      <c r="N581" s="31">
        <v>-43.289394999999999</v>
      </c>
      <c r="O581" s="31">
        <v>49.709986999999998</v>
      </c>
      <c r="P581" s="31">
        <v>-64.227018999999999</v>
      </c>
      <c r="Q581" s="31">
        <v>17.856504000000001</v>
      </c>
      <c r="S581" s="33">
        <f t="shared" ref="S581:S644" si="50">IF(A581=1,J581,IF(A581=2,K581,IF(A581=3,L581,IF(A581=4,M581,IF(A581=5,N581,IF(A581=6,O581,IF(A581=7,P581,IF(A581=8,Q581,0))))))))</f>
        <v>-64.227018999999999</v>
      </c>
      <c r="T581">
        <v>-64.227018999999999</v>
      </c>
      <c r="U581">
        <f t="shared" ref="U581:U644" si="51">IF(T581=B581,1,IF(T581=C581,2,IF(T581=D581,3,IF(E581=T581,4,IF(F581=T581,5,IF(G581=T581,6,IF(H581=T581,7,IF(I581=T581,8,0))))))))</f>
        <v>8</v>
      </c>
      <c r="V581">
        <f t="shared" si="49"/>
        <v>0.125</v>
      </c>
      <c r="X581" s="16">
        <v>2</v>
      </c>
    </row>
    <row r="582" spans="1:24" x14ac:dyDescent="0.25">
      <c r="A582" s="9">
        <v>5</v>
      </c>
      <c r="B582" s="32">
        <f t="shared" si="48"/>
        <v>33.650261999999998</v>
      </c>
      <c r="C582" s="32">
        <f t="shared" si="48"/>
        <v>12.447901</v>
      </c>
      <c r="D582" s="32">
        <f t="shared" si="48"/>
        <v>7.2507260000000002</v>
      </c>
      <c r="E582" s="32">
        <f t="shared" si="48"/>
        <v>2.2419790000000002</v>
      </c>
      <c r="F582" s="32">
        <f t="shared" si="48"/>
        <v>-9.4343640000000004</v>
      </c>
      <c r="G582" s="32">
        <f t="shared" si="48"/>
        <v>-11.377646</v>
      </c>
      <c r="H582" s="32">
        <f t="shared" si="48"/>
        <v>-13.779954</v>
      </c>
      <c r="I582" s="32">
        <f t="shared" si="48"/>
        <v>-20.998905000000001</v>
      </c>
      <c r="J582" s="31">
        <v>-11.377646</v>
      </c>
      <c r="K582" s="31">
        <v>-20.998905000000001</v>
      </c>
      <c r="L582" s="31">
        <v>-13.779954</v>
      </c>
      <c r="M582" s="31">
        <v>2.2419790000000002</v>
      </c>
      <c r="N582" s="31">
        <v>33.650261999999998</v>
      </c>
      <c r="O582" s="31">
        <v>12.447901</v>
      </c>
      <c r="P582" s="31">
        <v>-9.4343640000000004</v>
      </c>
      <c r="Q582" s="31">
        <v>7.2507260000000002</v>
      </c>
      <c r="S582" s="33">
        <f t="shared" si="50"/>
        <v>33.650261999999998</v>
      </c>
      <c r="T582">
        <v>33.650261999999998</v>
      </c>
      <c r="U582">
        <f t="shared" si="51"/>
        <v>1</v>
      </c>
      <c r="V582">
        <f t="shared" si="49"/>
        <v>1</v>
      </c>
      <c r="X582" s="16">
        <v>5</v>
      </c>
    </row>
    <row r="583" spans="1:24" x14ac:dyDescent="0.25">
      <c r="A583" s="9">
        <v>5</v>
      </c>
      <c r="B583" s="32">
        <f t="shared" si="48"/>
        <v>144.10208</v>
      </c>
      <c r="C583" s="32">
        <f t="shared" si="48"/>
        <v>97.872319000000005</v>
      </c>
      <c r="D583" s="32">
        <f t="shared" si="48"/>
        <v>34.861455999999997</v>
      </c>
      <c r="E583" s="32">
        <f t="shared" si="48"/>
        <v>-18.049585</v>
      </c>
      <c r="F583" s="32">
        <f t="shared" si="48"/>
        <v>-42.542042000000002</v>
      </c>
      <c r="G583" s="32">
        <f t="shared" si="48"/>
        <v>-64.171435000000002</v>
      </c>
      <c r="H583" s="32">
        <f t="shared" si="48"/>
        <v>-75.414311999999995</v>
      </c>
      <c r="I583" s="32">
        <f t="shared" si="48"/>
        <v>-76.658482000000006</v>
      </c>
      <c r="J583" s="31">
        <v>-42.542042000000002</v>
      </c>
      <c r="K583" s="31">
        <v>-75.414311999999995</v>
      </c>
      <c r="L583" s="31">
        <v>-64.171435000000002</v>
      </c>
      <c r="M583" s="31">
        <v>-76.658482000000006</v>
      </c>
      <c r="N583" s="31">
        <v>144.10208</v>
      </c>
      <c r="O583" s="31">
        <v>34.861455999999997</v>
      </c>
      <c r="P583" s="31">
        <v>97.872319000000005</v>
      </c>
      <c r="Q583" s="31">
        <v>-18.049585</v>
      </c>
      <c r="S583" s="33">
        <f t="shared" si="50"/>
        <v>144.10208</v>
      </c>
      <c r="T583">
        <v>144.10208</v>
      </c>
      <c r="U583">
        <f t="shared" si="51"/>
        <v>1</v>
      </c>
      <c r="V583">
        <f t="shared" si="49"/>
        <v>1</v>
      </c>
      <c r="X583" s="16">
        <v>5</v>
      </c>
    </row>
    <row r="584" spans="1:24" x14ac:dyDescent="0.25">
      <c r="A584" s="9">
        <v>5</v>
      </c>
      <c r="B584" s="32">
        <f t="shared" si="48"/>
        <v>61.550210999999997</v>
      </c>
      <c r="C584" s="32">
        <f t="shared" si="48"/>
        <v>57.172978999999998</v>
      </c>
      <c r="D584" s="32">
        <f t="shared" si="48"/>
        <v>49.500036999999999</v>
      </c>
      <c r="E584" s="32">
        <f t="shared" si="48"/>
        <v>2.4828640000000002</v>
      </c>
      <c r="F584" s="32">
        <f t="shared" si="48"/>
        <v>-22.678535</v>
      </c>
      <c r="G584" s="32">
        <f t="shared" si="48"/>
        <v>-23.488326000000001</v>
      </c>
      <c r="H584" s="32">
        <f t="shared" si="48"/>
        <v>-58.186298000000001</v>
      </c>
      <c r="I584" s="32">
        <f t="shared" si="48"/>
        <v>-66.352930999999998</v>
      </c>
      <c r="J584" s="31">
        <v>-22.678535</v>
      </c>
      <c r="K584" s="31">
        <v>57.172978999999998</v>
      </c>
      <c r="L584" s="31">
        <v>-66.352930999999998</v>
      </c>
      <c r="M584" s="31">
        <v>-23.488326000000001</v>
      </c>
      <c r="N584" s="31">
        <v>49.500036999999999</v>
      </c>
      <c r="O584" s="31">
        <v>-58.186298000000001</v>
      </c>
      <c r="P584" s="31">
        <v>61.550210999999997</v>
      </c>
      <c r="Q584" s="31">
        <v>2.4828640000000002</v>
      </c>
      <c r="S584" s="33">
        <f t="shared" si="50"/>
        <v>49.500036999999999</v>
      </c>
      <c r="T584">
        <v>49.500036999999999</v>
      </c>
      <c r="U584">
        <f t="shared" si="51"/>
        <v>3</v>
      </c>
      <c r="V584">
        <f t="shared" si="49"/>
        <v>0.33333333333333331</v>
      </c>
      <c r="X584" s="16">
        <v>7</v>
      </c>
    </row>
    <row r="585" spans="1:24" x14ac:dyDescent="0.25">
      <c r="A585" s="9">
        <v>5</v>
      </c>
      <c r="B585" s="32">
        <f t="shared" si="48"/>
        <v>78.756088000000005</v>
      </c>
      <c r="C585" s="32">
        <f t="shared" si="48"/>
        <v>55.207493999999997</v>
      </c>
      <c r="D585" s="32">
        <f t="shared" si="48"/>
        <v>33.806421999999998</v>
      </c>
      <c r="E585" s="32">
        <f t="shared" si="48"/>
        <v>-11.759746</v>
      </c>
      <c r="F585" s="32">
        <f t="shared" si="48"/>
        <v>-19.656943999999999</v>
      </c>
      <c r="G585" s="32">
        <f t="shared" si="48"/>
        <v>-22.01529</v>
      </c>
      <c r="H585" s="32">
        <f t="shared" si="48"/>
        <v>-34.233434000000003</v>
      </c>
      <c r="I585" s="32">
        <f t="shared" si="48"/>
        <v>-80.104594000000006</v>
      </c>
      <c r="J585" s="31">
        <v>-22.01529</v>
      </c>
      <c r="K585" s="31">
        <v>55.207493999999997</v>
      </c>
      <c r="L585" s="31">
        <v>-80.104594000000006</v>
      </c>
      <c r="M585" s="31">
        <v>-19.656943999999999</v>
      </c>
      <c r="N585" s="31">
        <v>33.806421999999998</v>
      </c>
      <c r="O585" s="31">
        <v>-11.759746</v>
      </c>
      <c r="P585" s="31">
        <v>78.756088000000005</v>
      </c>
      <c r="Q585" s="31">
        <v>-34.233434000000003</v>
      </c>
      <c r="S585" s="33">
        <f t="shared" si="50"/>
        <v>33.806421999999998</v>
      </c>
      <c r="T585">
        <v>33.806421999999998</v>
      </c>
      <c r="U585">
        <f t="shared" si="51"/>
        <v>3</v>
      </c>
      <c r="V585">
        <f t="shared" si="49"/>
        <v>0.33333333333333331</v>
      </c>
      <c r="X585" s="16">
        <v>7</v>
      </c>
    </row>
    <row r="586" spans="1:24" x14ac:dyDescent="0.25">
      <c r="A586" s="9">
        <v>7</v>
      </c>
      <c r="B586" s="32">
        <f t="shared" si="48"/>
        <v>63.654958999999998</v>
      </c>
      <c r="C586" s="32">
        <f t="shared" si="48"/>
        <v>24.614497</v>
      </c>
      <c r="D586" s="32">
        <f t="shared" si="48"/>
        <v>20.280704</v>
      </c>
      <c r="E586" s="32">
        <f t="shared" si="48"/>
        <v>-7.2127239999999997</v>
      </c>
      <c r="F586" s="32">
        <f t="shared" si="48"/>
        <v>-14.364988</v>
      </c>
      <c r="G586" s="32">
        <f t="shared" si="48"/>
        <v>-23.441707999999998</v>
      </c>
      <c r="H586" s="32">
        <f t="shared" si="48"/>
        <v>-28.739174999999999</v>
      </c>
      <c r="I586" s="32">
        <f t="shared" si="48"/>
        <v>-34.791567000000001</v>
      </c>
      <c r="J586" s="31">
        <v>-7.2127239999999997</v>
      </c>
      <c r="K586" s="31">
        <v>24.614497</v>
      </c>
      <c r="L586" s="31">
        <v>-34.791567000000001</v>
      </c>
      <c r="M586" s="31">
        <v>-28.739174999999999</v>
      </c>
      <c r="N586" s="31">
        <v>63.654958999999998</v>
      </c>
      <c r="O586" s="31">
        <v>-23.441707999999998</v>
      </c>
      <c r="P586" s="31">
        <v>20.280704</v>
      </c>
      <c r="Q586" s="31">
        <v>-14.364988</v>
      </c>
      <c r="S586" s="33">
        <f t="shared" si="50"/>
        <v>20.280704</v>
      </c>
      <c r="T586">
        <v>20.280704</v>
      </c>
      <c r="U586">
        <f t="shared" si="51"/>
        <v>3</v>
      </c>
      <c r="V586">
        <f t="shared" si="49"/>
        <v>0.33333333333333331</v>
      </c>
      <c r="X586" s="16">
        <v>5</v>
      </c>
    </row>
    <row r="587" spans="1:24" x14ac:dyDescent="0.25">
      <c r="A587" s="9">
        <v>5</v>
      </c>
      <c r="B587" s="32">
        <f t="shared" si="48"/>
        <v>35.518541999999997</v>
      </c>
      <c r="C587" s="32">
        <f t="shared" si="48"/>
        <v>8.6534379999999995</v>
      </c>
      <c r="D587" s="32">
        <f t="shared" si="48"/>
        <v>6.2749629999999996</v>
      </c>
      <c r="E587" s="32">
        <f t="shared" si="48"/>
        <v>-1.5701419999999999</v>
      </c>
      <c r="F587" s="32">
        <f t="shared" si="48"/>
        <v>-3.8435049999999999</v>
      </c>
      <c r="G587" s="32">
        <f t="shared" si="48"/>
        <v>-14.180766</v>
      </c>
      <c r="H587" s="32">
        <f t="shared" si="48"/>
        <v>-14.454627</v>
      </c>
      <c r="I587" s="32">
        <f t="shared" si="48"/>
        <v>-16.397904</v>
      </c>
      <c r="J587" s="31">
        <v>-3.8435049999999999</v>
      </c>
      <c r="K587" s="31">
        <v>35.518541999999997</v>
      </c>
      <c r="L587" s="31">
        <v>-14.454627</v>
      </c>
      <c r="M587" s="31">
        <v>-16.397904</v>
      </c>
      <c r="N587" s="31">
        <v>8.6534379999999995</v>
      </c>
      <c r="O587" s="31">
        <v>6.2749629999999996</v>
      </c>
      <c r="P587" s="31">
        <v>-1.5701419999999999</v>
      </c>
      <c r="Q587" s="31">
        <v>-14.180766</v>
      </c>
      <c r="S587" s="33">
        <f t="shared" si="50"/>
        <v>8.6534379999999995</v>
      </c>
      <c r="T587">
        <v>8.6534379999999995</v>
      </c>
      <c r="U587">
        <f t="shared" si="51"/>
        <v>2</v>
      </c>
      <c r="V587">
        <f t="shared" si="49"/>
        <v>0.5</v>
      </c>
      <c r="X587" s="16">
        <v>2</v>
      </c>
    </row>
    <row r="588" spans="1:24" x14ac:dyDescent="0.25">
      <c r="A588" s="9">
        <v>5</v>
      </c>
      <c r="B588" s="32">
        <f t="shared" si="48"/>
        <v>177.83951400000001</v>
      </c>
      <c r="C588" s="32">
        <f t="shared" si="48"/>
        <v>76.611585000000005</v>
      </c>
      <c r="D588" s="32">
        <f t="shared" si="48"/>
        <v>40.806784999999998</v>
      </c>
      <c r="E588" s="32">
        <f t="shared" si="48"/>
        <v>26.378931999999999</v>
      </c>
      <c r="F588" s="32">
        <f t="shared" si="48"/>
        <v>-42.679057999999998</v>
      </c>
      <c r="G588" s="32">
        <f t="shared" si="48"/>
        <v>-52.187395000000002</v>
      </c>
      <c r="H588" s="32">
        <f t="shared" si="48"/>
        <v>-101.437662</v>
      </c>
      <c r="I588" s="32">
        <f t="shared" si="48"/>
        <v>-125.33272599999999</v>
      </c>
      <c r="J588" s="31">
        <v>-42.679057999999998</v>
      </c>
      <c r="K588" s="31">
        <v>40.806784999999998</v>
      </c>
      <c r="L588" s="31">
        <v>-52.187395000000002</v>
      </c>
      <c r="M588" s="31">
        <v>-101.437662</v>
      </c>
      <c r="N588" s="31">
        <v>177.83951400000001</v>
      </c>
      <c r="O588" s="31">
        <v>76.611585000000005</v>
      </c>
      <c r="P588" s="31">
        <v>26.378931999999999</v>
      </c>
      <c r="Q588" s="31">
        <v>-125.33272599999999</v>
      </c>
      <c r="S588" s="33">
        <f t="shared" si="50"/>
        <v>177.83951400000001</v>
      </c>
      <c r="T588">
        <v>177.83951400000001</v>
      </c>
      <c r="U588">
        <f t="shared" si="51"/>
        <v>1</v>
      </c>
      <c r="V588">
        <f t="shared" si="49"/>
        <v>1</v>
      </c>
      <c r="X588" s="16">
        <v>5</v>
      </c>
    </row>
    <row r="589" spans="1:24" x14ac:dyDescent="0.25">
      <c r="A589" s="9">
        <v>5</v>
      </c>
      <c r="B589" s="32">
        <f t="shared" si="48"/>
        <v>46.773487000000003</v>
      </c>
      <c r="C589" s="32">
        <f t="shared" si="48"/>
        <v>44.187252999999998</v>
      </c>
      <c r="D589" s="32">
        <f t="shared" si="48"/>
        <v>11.436546999999999</v>
      </c>
      <c r="E589" s="32">
        <f t="shared" si="48"/>
        <v>4.7803490000000002</v>
      </c>
      <c r="F589" s="32">
        <f t="shared" si="48"/>
        <v>-20.005845999999998</v>
      </c>
      <c r="G589" s="32">
        <f t="shared" si="48"/>
        <v>-23.498232999999999</v>
      </c>
      <c r="H589" s="32">
        <f t="shared" si="48"/>
        <v>-24.411581000000002</v>
      </c>
      <c r="I589" s="32">
        <f t="shared" si="48"/>
        <v>-39.261986999999998</v>
      </c>
      <c r="J589" s="31">
        <v>-24.411581000000002</v>
      </c>
      <c r="K589" s="31">
        <v>46.773487000000003</v>
      </c>
      <c r="L589" s="31">
        <v>-23.498232999999999</v>
      </c>
      <c r="M589" s="31">
        <v>4.7803490000000002</v>
      </c>
      <c r="N589" s="31">
        <v>44.187252999999998</v>
      </c>
      <c r="O589" s="31">
        <v>-39.261986999999998</v>
      </c>
      <c r="P589" s="31">
        <v>11.436546999999999</v>
      </c>
      <c r="Q589" s="31">
        <v>-20.005845999999998</v>
      </c>
      <c r="S589" s="33">
        <f t="shared" si="50"/>
        <v>44.187252999999998</v>
      </c>
      <c r="T589">
        <v>44.187252999999998</v>
      </c>
      <c r="U589">
        <f t="shared" si="51"/>
        <v>2</v>
      </c>
      <c r="V589">
        <f t="shared" si="49"/>
        <v>0.5</v>
      </c>
      <c r="X589" s="16">
        <v>2</v>
      </c>
    </row>
    <row r="590" spans="1:24" x14ac:dyDescent="0.25">
      <c r="A590" s="9">
        <v>5</v>
      </c>
      <c r="B590" s="32">
        <f t="shared" si="48"/>
        <v>35.328833000000003</v>
      </c>
      <c r="C590" s="32">
        <f t="shared" si="48"/>
        <v>32.485917999999998</v>
      </c>
      <c r="D590" s="32">
        <f t="shared" si="48"/>
        <v>16.927337000000001</v>
      </c>
      <c r="E590" s="32">
        <f t="shared" si="48"/>
        <v>7.979838</v>
      </c>
      <c r="F590" s="32">
        <f t="shared" si="48"/>
        <v>0.99496600000000002</v>
      </c>
      <c r="G590" s="32">
        <f t="shared" si="48"/>
        <v>-19.021117</v>
      </c>
      <c r="H590" s="32">
        <f t="shared" si="48"/>
        <v>-28.71773</v>
      </c>
      <c r="I590" s="32">
        <f t="shared" si="48"/>
        <v>-45.978043</v>
      </c>
      <c r="J590" s="31">
        <v>35.328833000000003</v>
      </c>
      <c r="K590" s="31">
        <v>-45.978043</v>
      </c>
      <c r="L590" s="31">
        <v>0.99496600000000002</v>
      </c>
      <c r="M590" s="31">
        <v>-28.71773</v>
      </c>
      <c r="N590" s="31">
        <v>32.485917999999998</v>
      </c>
      <c r="O590" s="31">
        <v>7.979838</v>
      </c>
      <c r="P590" s="31">
        <v>16.927337000000001</v>
      </c>
      <c r="Q590" s="31">
        <v>-19.021117</v>
      </c>
      <c r="S590" s="33">
        <f t="shared" si="50"/>
        <v>32.485917999999998</v>
      </c>
      <c r="T590">
        <v>32.485917999999998</v>
      </c>
      <c r="U590">
        <f t="shared" si="51"/>
        <v>2</v>
      </c>
      <c r="V590">
        <f t="shared" si="49"/>
        <v>0.5</v>
      </c>
      <c r="X590" s="16">
        <v>1</v>
      </c>
    </row>
    <row r="591" spans="1:24" x14ac:dyDescent="0.25">
      <c r="A591" s="9">
        <v>5</v>
      </c>
      <c r="B591" s="32">
        <f t="shared" si="48"/>
        <v>39.299697999999999</v>
      </c>
      <c r="C591" s="32">
        <f t="shared" si="48"/>
        <v>39.147713000000003</v>
      </c>
      <c r="D591" s="32">
        <f t="shared" si="48"/>
        <v>16.410367000000001</v>
      </c>
      <c r="E591" s="32">
        <f t="shared" si="48"/>
        <v>-2.054773</v>
      </c>
      <c r="F591" s="32">
        <f t="shared" si="48"/>
        <v>-2.2519670000000001</v>
      </c>
      <c r="G591" s="32">
        <f t="shared" si="48"/>
        <v>-19.265885000000001</v>
      </c>
      <c r="H591" s="32">
        <f t="shared" si="48"/>
        <v>-31.016155000000001</v>
      </c>
      <c r="I591" s="32">
        <f t="shared" si="48"/>
        <v>-40.268996999999999</v>
      </c>
      <c r="J591" s="31">
        <v>-31.016155000000001</v>
      </c>
      <c r="K591" s="31">
        <v>39.147713000000003</v>
      </c>
      <c r="L591" s="31">
        <v>-19.265885000000001</v>
      </c>
      <c r="M591" s="31">
        <v>-2.2519670000000001</v>
      </c>
      <c r="N591" s="31">
        <v>39.299697999999999</v>
      </c>
      <c r="O591" s="31">
        <v>-2.054773</v>
      </c>
      <c r="P591" s="31">
        <v>-40.268996999999999</v>
      </c>
      <c r="Q591" s="31">
        <v>16.410367000000001</v>
      </c>
      <c r="S591" s="33">
        <f t="shared" si="50"/>
        <v>39.299697999999999</v>
      </c>
      <c r="T591">
        <v>39.299697999999999</v>
      </c>
      <c r="U591">
        <f t="shared" si="51"/>
        <v>1</v>
      </c>
      <c r="V591">
        <f t="shared" si="49"/>
        <v>1</v>
      </c>
      <c r="X591" s="16">
        <v>5</v>
      </c>
    </row>
    <row r="592" spans="1:24" x14ac:dyDescent="0.25">
      <c r="A592" s="9">
        <v>7</v>
      </c>
      <c r="B592" s="32">
        <f t="shared" si="48"/>
        <v>18.765882999999999</v>
      </c>
      <c r="C592" s="32">
        <f t="shared" si="48"/>
        <v>12.729555</v>
      </c>
      <c r="D592" s="32">
        <f t="shared" si="48"/>
        <v>10.836123000000001</v>
      </c>
      <c r="E592" s="32">
        <f t="shared" si="48"/>
        <v>-1.661751</v>
      </c>
      <c r="F592" s="32">
        <f t="shared" si="48"/>
        <v>-2.069566</v>
      </c>
      <c r="G592" s="32">
        <f t="shared" si="48"/>
        <v>-3.161527</v>
      </c>
      <c r="H592" s="32">
        <f t="shared" si="48"/>
        <v>-12.317391000000001</v>
      </c>
      <c r="I592" s="32">
        <f t="shared" si="48"/>
        <v>-23.121331999999999</v>
      </c>
      <c r="J592" s="31">
        <v>-23.121331999999999</v>
      </c>
      <c r="K592" s="31">
        <v>18.765882999999999</v>
      </c>
      <c r="L592" s="31">
        <v>-3.161527</v>
      </c>
      <c r="M592" s="31">
        <v>-12.317391000000001</v>
      </c>
      <c r="N592" s="31">
        <v>-1.661751</v>
      </c>
      <c r="O592" s="31">
        <v>10.836123000000001</v>
      </c>
      <c r="P592" s="31">
        <v>12.729555</v>
      </c>
      <c r="Q592" s="31">
        <v>-2.069566</v>
      </c>
      <c r="S592" s="33">
        <f t="shared" si="50"/>
        <v>12.729555</v>
      </c>
      <c r="T592">
        <v>12.729555</v>
      </c>
      <c r="U592">
        <f t="shared" si="51"/>
        <v>2</v>
      </c>
      <c r="V592">
        <f t="shared" si="49"/>
        <v>0.5</v>
      </c>
      <c r="X592" s="16">
        <v>2</v>
      </c>
    </row>
    <row r="593" spans="1:24" x14ac:dyDescent="0.25">
      <c r="A593" s="9">
        <v>7</v>
      </c>
      <c r="B593" s="32">
        <f t="shared" si="48"/>
        <v>36.957186</v>
      </c>
      <c r="C593" s="32">
        <f t="shared" si="48"/>
        <v>27.365638000000001</v>
      </c>
      <c r="D593" s="32">
        <f t="shared" si="48"/>
        <v>11.516634</v>
      </c>
      <c r="E593" s="32">
        <f t="shared" si="48"/>
        <v>-4.0190849999999996</v>
      </c>
      <c r="F593" s="32">
        <f t="shared" si="48"/>
        <v>-6.6097219999999997</v>
      </c>
      <c r="G593" s="32">
        <f t="shared" si="48"/>
        <v>-8.5888960000000001</v>
      </c>
      <c r="H593" s="32">
        <f t="shared" si="48"/>
        <v>-25.408172</v>
      </c>
      <c r="I593" s="32">
        <f t="shared" si="48"/>
        <v>-31.2136</v>
      </c>
      <c r="J593" s="31">
        <v>11.516634</v>
      </c>
      <c r="K593" s="31">
        <v>27.365638000000001</v>
      </c>
      <c r="L593" s="31">
        <v>-25.408172</v>
      </c>
      <c r="M593" s="31">
        <v>-31.2136</v>
      </c>
      <c r="N593" s="31">
        <v>-4.0190849999999996</v>
      </c>
      <c r="O593" s="31">
        <v>-6.6097219999999997</v>
      </c>
      <c r="P593" s="31">
        <v>36.957186</v>
      </c>
      <c r="Q593" s="31">
        <v>-8.5888960000000001</v>
      </c>
      <c r="S593" s="33">
        <f t="shared" si="50"/>
        <v>36.957186</v>
      </c>
      <c r="T593">
        <v>36.957186</v>
      </c>
      <c r="U593">
        <f t="shared" si="51"/>
        <v>1</v>
      </c>
      <c r="V593">
        <f t="shared" si="49"/>
        <v>1</v>
      </c>
      <c r="X593" s="16">
        <v>7</v>
      </c>
    </row>
    <row r="594" spans="1:24" x14ac:dyDescent="0.25">
      <c r="A594" s="9">
        <v>8</v>
      </c>
      <c r="B594" s="32">
        <f t="shared" si="48"/>
        <v>23.509155</v>
      </c>
      <c r="C594" s="32">
        <f t="shared" si="48"/>
        <v>10.499741999999999</v>
      </c>
      <c r="D594" s="32">
        <f t="shared" si="48"/>
        <v>8.8262040000000006</v>
      </c>
      <c r="E594" s="32">
        <f t="shared" si="48"/>
        <v>4.8407989999999996</v>
      </c>
      <c r="F594" s="32">
        <f t="shared" si="48"/>
        <v>2.02068</v>
      </c>
      <c r="G594" s="32">
        <f t="shared" si="48"/>
        <v>-10.173159</v>
      </c>
      <c r="H594" s="32">
        <f t="shared" si="48"/>
        <v>-11.960734</v>
      </c>
      <c r="I594" s="32">
        <f t="shared" si="48"/>
        <v>-27.562691999999998</v>
      </c>
      <c r="J594" s="31">
        <v>23.509155</v>
      </c>
      <c r="K594" s="31">
        <v>8.8262040000000006</v>
      </c>
      <c r="L594" s="31">
        <v>-10.173159</v>
      </c>
      <c r="M594" s="31">
        <v>-11.960734</v>
      </c>
      <c r="N594" s="31">
        <v>-27.562691999999998</v>
      </c>
      <c r="O594" s="31">
        <v>10.499741999999999</v>
      </c>
      <c r="P594" s="31">
        <v>4.8407989999999996</v>
      </c>
      <c r="Q594" s="31">
        <v>2.02068</v>
      </c>
      <c r="S594" s="33">
        <f t="shared" si="50"/>
        <v>2.02068</v>
      </c>
      <c r="T594">
        <v>2.02068</v>
      </c>
      <c r="U594">
        <f t="shared" si="51"/>
        <v>5</v>
      </c>
      <c r="V594">
        <f t="shared" si="49"/>
        <v>0.2</v>
      </c>
      <c r="X594" s="16">
        <v>1</v>
      </c>
    </row>
    <row r="595" spans="1:24" x14ac:dyDescent="0.25">
      <c r="A595" s="9">
        <v>2</v>
      </c>
      <c r="B595" s="32">
        <f t="shared" si="48"/>
        <v>18.183696999999999</v>
      </c>
      <c r="C595" s="32">
        <f t="shared" si="48"/>
        <v>3.6821549999999998</v>
      </c>
      <c r="D595" s="32">
        <f t="shared" si="48"/>
        <v>1.719506</v>
      </c>
      <c r="E595" s="32">
        <f t="shared" si="48"/>
        <v>0.80628100000000003</v>
      </c>
      <c r="F595" s="32">
        <f t="shared" si="48"/>
        <v>-3.5918459999999999</v>
      </c>
      <c r="G595" s="32">
        <f t="shared" si="48"/>
        <v>-3.755687</v>
      </c>
      <c r="H595" s="32">
        <f t="shared" si="48"/>
        <v>-6.3970799999999999</v>
      </c>
      <c r="I595" s="32">
        <f t="shared" si="48"/>
        <v>-10.647024999999999</v>
      </c>
      <c r="J595" s="31">
        <v>0.80628100000000003</v>
      </c>
      <c r="K595" s="31">
        <v>3.6821549999999998</v>
      </c>
      <c r="L595" s="31">
        <v>-6.3970799999999999</v>
      </c>
      <c r="M595" s="31">
        <v>1.719506</v>
      </c>
      <c r="N595" s="31">
        <v>-10.647024999999999</v>
      </c>
      <c r="O595" s="31">
        <v>-3.5918459999999999</v>
      </c>
      <c r="P595" s="31">
        <v>18.183696999999999</v>
      </c>
      <c r="Q595" s="31">
        <v>-3.755687</v>
      </c>
      <c r="S595" s="33">
        <f t="shared" si="50"/>
        <v>3.6821549999999998</v>
      </c>
      <c r="T595">
        <v>3.6821549999999998</v>
      </c>
      <c r="U595">
        <f t="shared" si="51"/>
        <v>2</v>
      </c>
      <c r="V595">
        <f t="shared" si="49"/>
        <v>0.5</v>
      </c>
      <c r="X595" s="16">
        <v>7</v>
      </c>
    </row>
    <row r="596" spans="1:24" x14ac:dyDescent="0.25">
      <c r="A596" s="9">
        <v>7</v>
      </c>
      <c r="B596" s="32">
        <f t="shared" si="48"/>
        <v>96.922218000000001</v>
      </c>
      <c r="C596" s="32">
        <f t="shared" si="48"/>
        <v>69.518764000000004</v>
      </c>
      <c r="D596" s="32">
        <f t="shared" si="48"/>
        <v>12.522793</v>
      </c>
      <c r="E596" s="32">
        <f t="shared" si="48"/>
        <v>-22.146495000000002</v>
      </c>
      <c r="F596" s="32">
        <f t="shared" si="48"/>
        <v>-29.042033</v>
      </c>
      <c r="G596" s="32">
        <f t="shared" si="48"/>
        <v>-32.377116000000001</v>
      </c>
      <c r="H596" s="32">
        <f t="shared" si="48"/>
        <v>-46.189728000000002</v>
      </c>
      <c r="I596" s="32">
        <f t="shared" si="48"/>
        <v>-49.208435000000001</v>
      </c>
      <c r="J596" s="31">
        <v>-22.146495000000002</v>
      </c>
      <c r="K596" s="31">
        <v>-29.042033</v>
      </c>
      <c r="L596" s="31">
        <v>-46.189728000000002</v>
      </c>
      <c r="M596" s="31">
        <v>-49.208435000000001</v>
      </c>
      <c r="N596" s="31">
        <v>96.922218000000001</v>
      </c>
      <c r="O596" s="31">
        <v>-32.377116000000001</v>
      </c>
      <c r="P596" s="31">
        <v>69.518764000000004</v>
      </c>
      <c r="Q596" s="31">
        <v>12.522793</v>
      </c>
      <c r="S596" s="33">
        <f t="shared" si="50"/>
        <v>69.518764000000004</v>
      </c>
      <c r="T596">
        <v>69.518764000000004</v>
      </c>
      <c r="U596">
        <f t="shared" si="51"/>
        <v>2</v>
      </c>
      <c r="V596">
        <f t="shared" si="49"/>
        <v>0.5</v>
      </c>
      <c r="X596" s="16">
        <v>5</v>
      </c>
    </row>
    <row r="597" spans="1:24" x14ac:dyDescent="0.25">
      <c r="A597" s="9">
        <v>5</v>
      </c>
      <c r="B597" s="32">
        <f t="shared" si="48"/>
        <v>100.593847</v>
      </c>
      <c r="C597" s="32">
        <f t="shared" si="48"/>
        <v>59.318629999999999</v>
      </c>
      <c r="D597" s="32">
        <f t="shared" si="48"/>
        <v>40.417918</v>
      </c>
      <c r="E597" s="32">
        <f t="shared" si="48"/>
        <v>11.996926999999999</v>
      </c>
      <c r="F597" s="32">
        <f t="shared" si="48"/>
        <v>-7.0524459999999998</v>
      </c>
      <c r="G597" s="32">
        <f t="shared" si="48"/>
        <v>-55.175573999999997</v>
      </c>
      <c r="H597" s="32">
        <f t="shared" si="48"/>
        <v>-74.617688999999999</v>
      </c>
      <c r="I597" s="32">
        <f t="shared" si="48"/>
        <v>-75.481630999999993</v>
      </c>
      <c r="J597" s="31">
        <v>-55.175573999999997</v>
      </c>
      <c r="K597" s="31">
        <v>59.318629999999999</v>
      </c>
      <c r="L597" s="31">
        <v>-75.481630999999993</v>
      </c>
      <c r="M597" s="31">
        <v>-74.617688999999999</v>
      </c>
      <c r="N597" s="31">
        <v>100.593847</v>
      </c>
      <c r="O597" s="31">
        <v>40.417918</v>
      </c>
      <c r="P597" s="31">
        <v>11.996926999999999</v>
      </c>
      <c r="Q597" s="31">
        <v>-7.0524459999999998</v>
      </c>
      <c r="S597" s="33">
        <f t="shared" si="50"/>
        <v>100.593847</v>
      </c>
      <c r="T597">
        <v>100.593847</v>
      </c>
      <c r="U597">
        <f t="shared" si="51"/>
        <v>1</v>
      </c>
      <c r="V597">
        <f t="shared" si="49"/>
        <v>1</v>
      </c>
      <c r="X597" s="16">
        <v>5</v>
      </c>
    </row>
    <row r="598" spans="1:24" x14ac:dyDescent="0.25">
      <c r="A598" s="9">
        <v>6</v>
      </c>
      <c r="B598" s="32">
        <f t="shared" si="48"/>
        <v>46.610219999999998</v>
      </c>
      <c r="C598" s="32">
        <f t="shared" si="48"/>
        <v>10.388723000000001</v>
      </c>
      <c r="D598" s="32">
        <f t="shared" si="48"/>
        <v>7.5983419999999997</v>
      </c>
      <c r="E598" s="32">
        <f t="shared" si="48"/>
        <v>2.4227210000000001</v>
      </c>
      <c r="F598" s="32">
        <f t="shared" si="48"/>
        <v>-8.8293230000000005</v>
      </c>
      <c r="G598" s="32">
        <f t="shared" si="48"/>
        <v>-11.091072</v>
      </c>
      <c r="H598" s="32">
        <f t="shared" si="48"/>
        <v>-21.035391000000001</v>
      </c>
      <c r="I598" s="32">
        <f t="shared" si="48"/>
        <v>-26.064222000000001</v>
      </c>
      <c r="J598" s="31">
        <v>-8.8293230000000005</v>
      </c>
      <c r="K598" s="31">
        <v>-21.035391000000001</v>
      </c>
      <c r="L598" s="31">
        <v>7.5983419999999997</v>
      </c>
      <c r="M598" s="31">
        <v>-11.091072</v>
      </c>
      <c r="N598" s="31">
        <v>10.388723000000001</v>
      </c>
      <c r="O598" s="31">
        <v>2.4227210000000001</v>
      </c>
      <c r="P598" s="31">
        <v>46.610219999999998</v>
      </c>
      <c r="Q598" s="31">
        <v>-26.064222000000001</v>
      </c>
      <c r="S598" s="33">
        <f t="shared" si="50"/>
        <v>2.4227210000000001</v>
      </c>
      <c r="T598">
        <v>2.4227210000000001</v>
      </c>
      <c r="U598">
        <f t="shared" si="51"/>
        <v>4</v>
      </c>
      <c r="V598">
        <f t="shared" si="49"/>
        <v>0.25</v>
      </c>
      <c r="X598" s="16">
        <v>7</v>
      </c>
    </row>
    <row r="599" spans="1:24" x14ac:dyDescent="0.25">
      <c r="A599" s="9">
        <v>5</v>
      </c>
      <c r="B599" s="32">
        <f t="shared" si="48"/>
        <v>133.67147900000001</v>
      </c>
      <c r="C599" s="32">
        <f t="shared" si="48"/>
        <v>103.733805</v>
      </c>
      <c r="D599" s="32">
        <f t="shared" si="48"/>
        <v>29.608298000000001</v>
      </c>
      <c r="E599" s="32">
        <f t="shared" si="48"/>
        <v>6.5381539999999996</v>
      </c>
      <c r="F599" s="32">
        <f t="shared" si="48"/>
        <v>-35.892187999999997</v>
      </c>
      <c r="G599" s="32">
        <f t="shared" si="48"/>
        <v>-64.474536000000001</v>
      </c>
      <c r="H599" s="32">
        <f t="shared" si="48"/>
        <v>-82.185400999999999</v>
      </c>
      <c r="I599" s="32">
        <f t="shared" si="48"/>
        <v>-90.999613999999994</v>
      </c>
      <c r="J599" s="31">
        <v>6.5381539999999996</v>
      </c>
      <c r="K599" s="31">
        <v>29.608298000000001</v>
      </c>
      <c r="L599" s="31">
        <v>-82.185400999999999</v>
      </c>
      <c r="M599" s="31">
        <v>-90.999613999999994</v>
      </c>
      <c r="N599" s="31">
        <v>103.733805</v>
      </c>
      <c r="O599" s="31">
        <v>133.67147900000001</v>
      </c>
      <c r="P599" s="31">
        <v>-35.892187999999997</v>
      </c>
      <c r="Q599" s="31">
        <v>-64.474536000000001</v>
      </c>
      <c r="S599" s="33">
        <f t="shared" si="50"/>
        <v>103.733805</v>
      </c>
      <c r="T599">
        <v>103.733805</v>
      </c>
      <c r="U599">
        <f t="shared" si="51"/>
        <v>2</v>
      </c>
      <c r="V599">
        <f t="shared" si="49"/>
        <v>0.5</v>
      </c>
      <c r="X599" s="16">
        <v>6</v>
      </c>
    </row>
    <row r="600" spans="1:24" x14ac:dyDescent="0.25">
      <c r="A600" s="9">
        <v>7</v>
      </c>
      <c r="B600" s="32">
        <f t="shared" si="48"/>
        <v>73.251959999999997</v>
      </c>
      <c r="C600" s="32">
        <f t="shared" ref="B600:I631" si="52">LARGE($J600:$Q600,COLUMN()-1)</f>
        <v>45.857056999999998</v>
      </c>
      <c r="D600" s="32">
        <f t="shared" si="52"/>
        <v>25.155359000000001</v>
      </c>
      <c r="E600" s="32">
        <f t="shared" si="52"/>
        <v>10.393067</v>
      </c>
      <c r="F600" s="32">
        <f t="shared" si="52"/>
        <v>-8.8098770000000002</v>
      </c>
      <c r="G600" s="32">
        <f t="shared" si="52"/>
        <v>-26.660107</v>
      </c>
      <c r="H600" s="32">
        <f t="shared" si="52"/>
        <v>-54.303654999999999</v>
      </c>
      <c r="I600" s="32">
        <f t="shared" si="52"/>
        <v>-64.883827999999994</v>
      </c>
      <c r="J600" s="31">
        <v>-64.883827999999994</v>
      </c>
      <c r="K600" s="31">
        <v>45.857056999999998</v>
      </c>
      <c r="L600" s="31">
        <v>25.155359000000001</v>
      </c>
      <c r="M600" s="31">
        <v>-26.660107</v>
      </c>
      <c r="N600" s="31">
        <v>-54.303654999999999</v>
      </c>
      <c r="O600" s="31">
        <v>10.393067</v>
      </c>
      <c r="P600" s="31">
        <v>73.251959999999997</v>
      </c>
      <c r="Q600" s="31">
        <v>-8.8098770000000002</v>
      </c>
      <c r="S600" s="33">
        <f t="shared" si="50"/>
        <v>73.251959999999997</v>
      </c>
      <c r="T600">
        <v>73.251959999999997</v>
      </c>
      <c r="U600">
        <f t="shared" si="51"/>
        <v>1</v>
      </c>
      <c r="V600">
        <f t="shared" si="49"/>
        <v>1</v>
      </c>
      <c r="X600" s="16">
        <v>7</v>
      </c>
    </row>
    <row r="601" spans="1:24" x14ac:dyDescent="0.25">
      <c r="A601" s="9">
        <v>8</v>
      </c>
      <c r="B601" s="32">
        <f t="shared" si="52"/>
        <v>40.037022999999998</v>
      </c>
      <c r="C601" s="32">
        <f t="shared" si="52"/>
        <v>9.8002500000000001</v>
      </c>
      <c r="D601" s="32">
        <f t="shared" si="52"/>
        <v>8.574211</v>
      </c>
      <c r="E601" s="32">
        <f t="shared" si="52"/>
        <v>-1.5319750000000001</v>
      </c>
      <c r="F601" s="32">
        <f t="shared" si="52"/>
        <v>-2.3408060000000002</v>
      </c>
      <c r="G601" s="32">
        <f t="shared" si="52"/>
        <v>-8.4447130000000001</v>
      </c>
      <c r="H601" s="32">
        <f t="shared" si="52"/>
        <v>-10.123079000000001</v>
      </c>
      <c r="I601" s="32">
        <f t="shared" si="52"/>
        <v>-35.970913000000003</v>
      </c>
      <c r="J601" s="31">
        <v>9.8002500000000001</v>
      </c>
      <c r="K601" s="31">
        <v>-35.970913000000003</v>
      </c>
      <c r="L601" s="31">
        <v>-10.123079000000001</v>
      </c>
      <c r="M601" s="31">
        <v>-2.3408060000000002</v>
      </c>
      <c r="N601" s="31">
        <v>8.574211</v>
      </c>
      <c r="O601" s="31">
        <v>-1.5319750000000001</v>
      </c>
      <c r="P601" s="31">
        <v>40.037022999999998</v>
      </c>
      <c r="Q601" s="31">
        <v>-8.4447130000000001</v>
      </c>
      <c r="S601" s="33">
        <f t="shared" si="50"/>
        <v>-8.4447130000000001</v>
      </c>
      <c r="T601">
        <v>-8.4447130000000001</v>
      </c>
      <c r="U601">
        <f t="shared" si="51"/>
        <v>6</v>
      </c>
      <c r="V601">
        <f t="shared" si="49"/>
        <v>0.16666666666666666</v>
      </c>
      <c r="X601" s="16">
        <v>7</v>
      </c>
    </row>
    <row r="602" spans="1:24" x14ac:dyDescent="0.25">
      <c r="A602" s="9">
        <v>6</v>
      </c>
      <c r="B602" s="32">
        <f t="shared" si="52"/>
        <v>27.169516000000002</v>
      </c>
      <c r="C602" s="32">
        <f t="shared" si="52"/>
        <v>15.280612</v>
      </c>
      <c r="D602" s="32">
        <f t="shared" si="52"/>
        <v>2.6024539999999998</v>
      </c>
      <c r="E602" s="32">
        <f t="shared" si="52"/>
        <v>-5.4049230000000001</v>
      </c>
      <c r="F602" s="32">
        <f t="shared" si="52"/>
        <v>-5.4104419999999998</v>
      </c>
      <c r="G602" s="32">
        <f t="shared" si="52"/>
        <v>-8.4141279999999998</v>
      </c>
      <c r="H602" s="32">
        <f t="shared" si="52"/>
        <v>-12.0297</v>
      </c>
      <c r="I602" s="32">
        <f t="shared" si="52"/>
        <v>-13.793388999999999</v>
      </c>
      <c r="J602" s="31">
        <v>15.280612</v>
      </c>
      <c r="K602" s="31">
        <v>-5.4049230000000001</v>
      </c>
      <c r="L602" s="31">
        <v>-13.793388999999999</v>
      </c>
      <c r="M602" s="31">
        <v>-5.4104419999999998</v>
      </c>
      <c r="N602" s="31">
        <v>-12.0297</v>
      </c>
      <c r="O602" s="31">
        <v>2.6024539999999998</v>
      </c>
      <c r="P602" s="31">
        <v>27.169516000000002</v>
      </c>
      <c r="Q602" s="31">
        <v>-8.4141279999999998</v>
      </c>
      <c r="S602" s="33">
        <f t="shared" si="50"/>
        <v>2.6024539999999998</v>
      </c>
      <c r="T602">
        <v>2.6024539999999998</v>
      </c>
      <c r="U602">
        <f t="shared" si="51"/>
        <v>3</v>
      </c>
      <c r="V602">
        <f t="shared" si="49"/>
        <v>0.33333333333333331</v>
      </c>
      <c r="X602" s="16">
        <v>7</v>
      </c>
    </row>
    <row r="603" spans="1:24" x14ac:dyDescent="0.25">
      <c r="A603" s="9">
        <v>7</v>
      </c>
      <c r="B603" s="32">
        <f t="shared" si="52"/>
        <v>137.63011900000001</v>
      </c>
      <c r="C603" s="32">
        <f t="shared" si="52"/>
        <v>72.871801000000005</v>
      </c>
      <c r="D603" s="32">
        <f t="shared" si="52"/>
        <v>65.416421</v>
      </c>
      <c r="E603" s="32">
        <f t="shared" si="52"/>
        <v>48.386037999999999</v>
      </c>
      <c r="F603" s="32">
        <f t="shared" si="52"/>
        <v>-10.889623</v>
      </c>
      <c r="G603" s="32">
        <f t="shared" si="52"/>
        <v>-70.867504999999994</v>
      </c>
      <c r="H603" s="32">
        <f t="shared" si="52"/>
        <v>-112.359919</v>
      </c>
      <c r="I603" s="32">
        <f t="shared" si="52"/>
        <v>-130.187353</v>
      </c>
      <c r="J603" s="31">
        <v>-10.889623</v>
      </c>
      <c r="K603" s="31">
        <v>72.871801000000005</v>
      </c>
      <c r="L603" s="31">
        <v>-70.867504999999994</v>
      </c>
      <c r="M603" s="31">
        <v>-130.187353</v>
      </c>
      <c r="N603" s="31">
        <v>137.63011900000001</v>
      </c>
      <c r="O603" s="31">
        <v>-112.359919</v>
      </c>
      <c r="P603" s="31">
        <v>48.386037999999999</v>
      </c>
      <c r="Q603" s="31">
        <v>65.416421</v>
      </c>
      <c r="S603" s="33">
        <f t="shared" si="50"/>
        <v>48.386037999999999</v>
      </c>
      <c r="T603">
        <v>48.386037999999999</v>
      </c>
      <c r="U603">
        <f t="shared" si="51"/>
        <v>4</v>
      </c>
      <c r="V603">
        <f t="shared" si="49"/>
        <v>0.25</v>
      </c>
      <c r="X603" s="16">
        <v>5</v>
      </c>
    </row>
    <row r="604" spans="1:24" x14ac:dyDescent="0.25">
      <c r="A604" s="9">
        <v>7</v>
      </c>
      <c r="B604" s="32">
        <f t="shared" si="52"/>
        <v>193.95401799999999</v>
      </c>
      <c r="C604" s="32">
        <f t="shared" si="52"/>
        <v>54.545732000000001</v>
      </c>
      <c r="D604" s="32">
        <f t="shared" si="52"/>
        <v>45.658777000000001</v>
      </c>
      <c r="E604" s="32">
        <f t="shared" si="52"/>
        <v>40.269689</v>
      </c>
      <c r="F604" s="32">
        <f t="shared" si="52"/>
        <v>11.587235</v>
      </c>
      <c r="G604" s="32">
        <f t="shared" si="52"/>
        <v>-84.272090000000006</v>
      </c>
      <c r="H604" s="32">
        <f t="shared" si="52"/>
        <v>-126.603725</v>
      </c>
      <c r="I604" s="32">
        <f t="shared" si="52"/>
        <v>-135.13968399999999</v>
      </c>
      <c r="J604" s="31">
        <v>40.269689</v>
      </c>
      <c r="K604" s="31">
        <v>45.658777000000001</v>
      </c>
      <c r="L604" s="31">
        <v>11.587235</v>
      </c>
      <c r="M604" s="31">
        <v>-84.272090000000006</v>
      </c>
      <c r="N604" s="31">
        <v>54.545732000000001</v>
      </c>
      <c r="O604" s="31">
        <v>-126.603725</v>
      </c>
      <c r="P604" s="31">
        <v>193.95401799999999</v>
      </c>
      <c r="Q604" s="31">
        <v>-135.13968399999999</v>
      </c>
      <c r="S604" s="33">
        <f t="shared" si="50"/>
        <v>193.95401799999999</v>
      </c>
      <c r="T604">
        <v>193.95401799999999</v>
      </c>
      <c r="U604">
        <f t="shared" si="51"/>
        <v>1</v>
      </c>
      <c r="V604">
        <f t="shared" si="49"/>
        <v>1</v>
      </c>
      <c r="X604" s="16">
        <v>7</v>
      </c>
    </row>
    <row r="605" spans="1:24" x14ac:dyDescent="0.25">
      <c r="A605" s="9">
        <v>7</v>
      </c>
      <c r="B605" s="32">
        <f t="shared" si="52"/>
        <v>60.801640999999996</v>
      </c>
      <c r="C605" s="32">
        <f t="shared" si="52"/>
        <v>13.740833</v>
      </c>
      <c r="D605" s="32">
        <f t="shared" si="52"/>
        <v>5.3586619999999998</v>
      </c>
      <c r="E605" s="32">
        <f t="shared" si="52"/>
        <v>-7.7060129999999996</v>
      </c>
      <c r="F605" s="32">
        <f t="shared" si="52"/>
        <v>-7.7316450000000003</v>
      </c>
      <c r="G605" s="32">
        <f t="shared" si="52"/>
        <v>-13.454369</v>
      </c>
      <c r="H605" s="32">
        <f t="shared" si="52"/>
        <v>-24.185279000000001</v>
      </c>
      <c r="I605" s="32">
        <f t="shared" si="52"/>
        <v>-26.823841000000002</v>
      </c>
      <c r="J605" s="31">
        <v>-24.185279000000001</v>
      </c>
      <c r="K605" s="31">
        <v>5.3586619999999998</v>
      </c>
      <c r="L605" s="31">
        <v>-13.454369</v>
      </c>
      <c r="M605" s="31">
        <v>-26.823841000000002</v>
      </c>
      <c r="N605" s="31">
        <v>13.740833</v>
      </c>
      <c r="O605" s="31">
        <v>-7.7060129999999996</v>
      </c>
      <c r="P605" s="31">
        <v>60.801640999999996</v>
      </c>
      <c r="Q605" s="31">
        <v>-7.7316450000000003</v>
      </c>
      <c r="S605" s="33">
        <f t="shared" si="50"/>
        <v>60.801640999999996</v>
      </c>
      <c r="T605">
        <v>60.801640999999996</v>
      </c>
      <c r="U605">
        <f t="shared" si="51"/>
        <v>1</v>
      </c>
      <c r="V605">
        <f t="shared" si="49"/>
        <v>1</v>
      </c>
      <c r="X605" s="16">
        <v>7</v>
      </c>
    </row>
    <row r="606" spans="1:24" x14ac:dyDescent="0.25">
      <c r="A606" s="9">
        <v>2</v>
      </c>
      <c r="B606" s="32">
        <f t="shared" si="52"/>
        <v>54.875739000000003</v>
      </c>
      <c r="C606" s="32">
        <f t="shared" si="52"/>
        <v>15.392579</v>
      </c>
      <c r="D606" s="32">
        <f t="shared" si="52"/>
        <v>1.1122590000000001</v>
      </c>
      <c r="E606" s="32">
        <f t="shared" si="52"/>
        <v>-0.91847800000000002</v>
      </c>
      <c r="F606" s="32">
        <f t="shared" si="52"/>
        <v>-5.6074060000000001</v>
      </c>
      <c r="G606" s="32">
        <f t="shared" si="52"/>
        <v>-8.7236329999999995</v>
      </c>
      <c r="H606" s="32">
        <f t="shared" si="52"/>
        <v>-21.771735</v>
      </c>
      <c r="I606" s="32">
        <f t="shared" si="52"/>
        <v>-34.359324000000001</v>
      </c>
      <c r="J606" s="31">
        <v>15.392579</v>
      </c>
      <c r="K606" s="31">
        <v>-0.91847800000000002</v>
      </c>
      <c r="L606" s="31">
        <v>-34.359324000000001</v>
      </c>
      <c r="M606" s="31">
        <v>1.1122590000000001</v>
      </c>
      <c r="N606" s="31">
        <v>54.875739000000003</v>
      </c>
      <c r="O606" s="31">
        <v>-8.7236329999999995</v>
      </c>
      <c r="P606" s="31">
        <v>-5.6074060000000001</v>
      </c>
      <c r="Q606" s="31">
        <v>-21.771735</v>
      </c>
      <c r="S606" s="33">
        <f t="shared" si="50"/>
        <v>-0.91847800000000002</v>
      </c>
      <c r="T606">
        <v>-0.91847800000000002</v>
      </c>
      <c r="U606">
        <f t="shared" si="51"/>
        <v>4</v>
      </c>
      <c r="V606">
        <f t="shared" si="49"/>
        <v>0.25</v>
      </c>
      <c r="X606" s="16">
        <v>5</v>
      </c>
    </row>
    <row r="607" spans="1:24" x14ac:dyDescent="0.25">
      <c r="A607" s="9">
        <v>6</v>
      </c>
      <c r="B607" s="32">
        <f t="shared" si="52"/>
        <v>43.097586</v>
      </c>
      <c r="C607" s="32">
        <f t="shared" si="52"/>
        <v>27.759976999999999</v>
      </c>
      <c r="D607" s="32">
        <f t="shared" si="52"/>
        <v>25.399332999999999</v>
      </c>
      <c r="E607" s="32">
        <f t="shared" si="52"/>
        <v>-2.8437939999999999</v>
      </c>
      <c r="F607" s="32">
        <f t="shared" si="52"/>
        <v>-3.5758890000000001</v>
      </c>
      <c r="G607" s="32">
        <f t="shared" si="52"/>
        <v>-18.253215999999998</v>
      </c>
      <c r="H607" s="32">
        <f t="shared" si="52"/>
        <v>-34.333736999999999</v>
      </c>
      <c r="I607" s="32">
        <f t="shared" si="52"/>
        <v>-37.250273999999997</v>
      </c>
      <c r="J607" s="31">
        <v>-2.8437939999999999</v>
      </c>
      <c r="K607" s="31">
        <v>27.759976999999999</v>
      </c>
      <c r="L607" s="31">
        <v>-34.333736999999999</v>
      </c>
      <c r="M607" s="31">
        <v>-3.5758890000000001</v>
      </c>
      <c r="N607" s="31">
        <v>-37.250273999999997</v>
      </c>
      <c r="O607" s="31">
        <v>-18.253215999999998</v>
      </c>
      <c r="P607" s="31">
        <v>43.097586</v>
      </c>
      <c r="Q607" s="31">
        <v>25.399332999999999</v>
      </c>
      <c r="S607" s="33">
        <f t="shared" si="50"/>
        <v>-18.253215999999998</v>
      </c>
      <c r="T607">
        <v>-18.253215999999998</v>
      </c>
      <c r="U607">
        <f t="shared" si="51"/>
        <v>6</v>
      </c>
      <c r="V607">
        <f t="shared" si="49"/>
        <v>0.16666666666666666</v>
      </c>
      <c r="X607" s="16">
        <v>7</v>
      </c>
    </row>
    <row r="608" spans="1:24" x14ac:dyDescent="0.25">
      <c r="A608" s="9">
        <v>5</v>
      </c>
      <c r="B608" s="32">
        <f t="shared" si="52"/>
        <v>44.493591000000002</v>
      </c>
      <c r="C608" s="32">
        <f t="shared" si="52"/>
        <v>11.794739999999999</v>
      </c>
      <c r="D608" s="32">
        <f t="shared" si="52"/>
        <v>-0.60373500000000002</v>
      </c>
      <c r="E608" s="32">
        <f t="shared" si="52"/>
        <v>-4.8931750000000003</v>
      </c>
      <c r="F608" s="32">
        <f t="shared" si="52"/>
        <v>-7.2667830000000002</v>
      </c>
      <c r="G608" s="32">
        <f t="shared" si="52"/>
        <v>-10.628522</v>
      </c>
      <c r="H608" s="32">
        <f t="shared" si="52"/>
        <v>-14.276676999999999</v>
      </c>
      <c r="I608" s="32">
        <f t="shared" si="52"/>
        <v>-18.619437999999999</v>
      </c>
      <c r="J608" s="31">
        <v>-0.60373500000000002</v>
      </c>
      <c r="K608" s="31">
        <v>-18.619437999999999</v>
      </c>
      <c r="L608" s="31">
        <v>-4.8931750000000003</v>
      </c>
      <c r="M608" s="31">
        <v>-10.628522</v>
      </c>
      <c r="N608" s="31">
        <v>44.493591000000002</v>
      </c>
      <c r="O608" s="31">
        <v>-14.276676999999999</v>
      </c>
      <c r="P608" s="31">
        <v>11.794739999999999</v>
      </c>
      <c r="Q608" s="31">
        <v>-7.2667830000000002</v>
      </c>
      <c r="S608" s="33">
        <f t="shared" si="50"/>
        <v>44.493591000000002</v>
      </c>
      <c r="T608">
        <v>44.493591000000002</v>
      </c>
      <c r="U608">
        <f t="shared" si="51"/>
        <v>1</v>
      </c>
      <c r="V608">
        <f t="shared" si="49"/>
        <v>1</v>
      </c>
      <c r="X608" s="16">
        <v>5</v>
      </c>
    </row>
    <row r="609" spans="1:24" x14ac:dyDescent="0.25">
      <c r="A609" s="9">
        <v>4</v>
      </c>
      <c r="B609" s="32">
        <f t="shared" si="52"/>
        <v>24.241126999999999</v>
      </c>
      <c r="C609" s="32">
        <f t="shared" si="52"/>
        <v>12.679576000000001</v>
      </c>
      <c r="D609" s="32">
        <f t="shared" si="52"/>
        <v>12.484508999999999</v>
      </c>
      <c r="E609" s="32">
        <f t="shared" si="52"/>
        <v>1.799004</v>
      </c>
      <c r="F609" s="32">
        <f t="shared" si="52"/>
        <v>-1.011746</v>
      </c>
      <c r="G609" s="32">
        <f t="shared" si="52"/>
        <v>-11.003904</v>
      </c>
      <c r="H609" s="32">
        <f t="shared" si="52"/>
        <v>-13.896656999999999</v>
      </c>
      <c r="I609" s="32">
        <f t="shared" si="52"/>
        <v>-25.291914999999999</v>
      </c>
      <c r="J609" s="31">
        <v>12.679576000000001</v>
      </c>
      <c r="K609" s="31">
        <v>-25.291914999999999</v>
      </c>
      <c r="L609" s="31">
        <v>-1.011746</v>
      </c>
      <c r="M609" s="31">
        <v>-13.896656999999999</v>
      </c>
      <c r="N609" s="31">
        <v>24.241126999999999</v>
      </c>
      <c r="O609" s="31">
        <v>1.799004</v>
      </c>
      <c r="P609" s="31">
        <v>12.484508999999999</v>
      </c>
      <c r="Q609" s="31">
        <v>-11.003904</v>
      </c>
      <c r="S609" s="33">
        <f t="shared" si="50"/>
        <v>-13.896656999999999</v>
      </c>
      <c r="T609">
        <v>-13.896656999999999</v>
      </c>
      <c r="U609">
        <f t="shared" si="51"/>
        <v>7</v>
      </c>
      <c r="V609">
        <f t="shared" si="49"/>
        <v>0.14285714285714285</v>
      </c>
      <c r="X609" s="16">
        <v>5</v>
      </c>
    </row>
    <row r="610" spans="1:24" x14ac:dyDescent="0.25">
      <c r="A610" s="9">
        <v>3</v>
      </c>
      <c r="B610" s="32">
        <f t="shared" si="52"/>
        <v>14.374601999999999</v>
      </c>
      <c r="C610" s="32">
        <f t="shared" si="52"/>
        <v>6.0394920000000001</v>
      </c>
      <c r="D610" s="32">
        <f t="shared" si="52"/>
        <v>1.347018</v>
      </c>
      <c r="E610" s="32">
        <f t="shared" si="52"/>
        <v>-0.81989299999999998</v>
      </c>
      <c r="F610" s="32">
        <f t="shared" si="52"/>
        <v>-0.92591299999999999</v>
      </c>
      <c r="G610" s="32">
        <f t="shared" si="52"/>
        <v>-4.7059129999999998</v>
      </c>
      <c r="H610" s="32">
        <f t="shared" si="52"/>
        <v>-4.9952420000000002</v>
      </c>
      <c r="I610" s="32">
        <f t="shared" si="52"/>
        <v>-10.314152</v>
      </c>
      <c r="J610" s="31">
        <v>-0.81989299999999998</v>
      </c>
      <c r="K610" s="31">
        <v>14.374601999999999</v>
      </c>
      <c r="L610" s="31">
        <v>-4.7059129999999998</v>
      </c>
      <c r="M610" s="31">
        <v>-10.314152</v>
      </c>
      <c r="N610" s="31">
        <v>1.347018</v>
      </c>
      <c r="O610" s="31">
        <v>6.0394920000000001</v>
      </c>
      <c r="P610" s="31">
        <v>-4.9952420000000002</v>
      </c>
      <c r="Q610" s="31">
        <v>-0.92591299999999999</v>
      </c>
      <c r="S610" s="33">
        <f t="shared" si="50"/>
        <v>-4.7059129999999998</v>
      </c>
      <c r="T610">
        <v>-4.7059129999999998</v>
      </c>
      <c r="U610">
        <f t="shared" si="51"/>
        <v>6</v>
      </c>
      <c r="V610">
        <f t="shared" si="49"/>
        <v>0.16666666666666666</v>
      </c>
      <c r="X610" s="16">
        <v>2</v>
      </c>
    </row>
    <row r="611" spans="1:24" x14ac:dyDescent="0.25">
      <c r="A611" s="9">
        <v>5</v>
      </c>
      <c r="B611" s="32">
        <f t="shared" si="52"/>
        <v>54.207265999999997</v>
      </c>
      <c r="C611" s="32">
        <f t="shared" si="52"/>
        <v>17.503225</v>
      </c>
      <c r="D611" s="32">
        <f t="shared" si="52"/>
        <v>17.060307000000002</v>
      </c>
      <c r="E611" s="32">
        <f t="shared" si="52"/>
        <v>9.2600879999999997</v>
      </c>
      <c r="F611" s="32">
        <f t="shared" si="52"/>
        <v>-10.315543</v>
      </c>
      <c r="G611" s="32">
        <f t="shared" si="52"/>
        <v>-11.698862999999999</v>
      </c>
      <c r="H611" s="32">
        <f t="shared" si="52"/>
        <v>-27.496041000000002</v>
      </c>
      <c r="I611" s="32">
        <f t="shared" si="52"/>
        <v>-48.520448999999999</v>
      </c>
      <c r="J611" s="31">
        <v>9.2600879999999997</v>
      </c>
      <c r="K611" s="31">
        <v>17.503225</v>
      </c>
      <c r="L611" s="31">
        <v>-48.520448999999999</v>
      </c>
      <c r="M611" s="31">
        <v>-27.496041000000002</v>
      </c>
      <c r="N611" s="31">
        <v>54.207265999999997</v>
      </c>
      <c r="O611" s="31">
        <v>-10.315543</v>
      </c>
      <c r="P611" s="31">
        <v>17.060307000000002</v>
      </c>
      <c r="Q611" s="31">
        <v>-11.698862999999999</v>
      </c>
      <c r="S611" s="33">
        <f t="shared" si="50"/>
        <v>54.207265999999997</v>
      </c>
      <c r="T611">
        <v>54.207265999999997</v>
      </c>
      <c r="U611">
        <f t="shared" si="51"/>
        <v>1</v>
      </c>
      <c r="V611">
        <f t="shared" si="49"/>
        <v>1</v>
      </c>
      <c r="X611" s="16">
        <v>5</v>
      </c>
    </row>
    <row r="612" spans="1:24" x14ac:dyDescent="0.25">
      <c r="A612" s="9">
        <v>7</v>
      </c>
      <c r="B612" s="32">
        <f t="shared" si="52"/>
        <v>28.172143999999999</v>
      </c>
      <c r="C612" s="32">
        <f t="shared" si="52"/>
        <v>24.830172000000001</v>
      </c>
      <c r="D612" s="32">
        <f t="shared" si="52"/>
        <v>17.011921000000001</v>
      </c>
      <c r="E612" s="32">
        <f t="shared" si="52"/>
        <v>-3.1104150000000002</v>
      </c>
      <c r="F612" s="32">
        <f t="shared" si="52"/>
        <v>-7.8101770000000004</v>
      </c>
      <c r="G612" s="32">
        <f t="shared" si="52"/>
        <v>-9.0247340000000005</v>
      </c>
      <c r="H612" s="32">
        <f t="shared" si="52"/>
        <v>-22.329816999999998</v>
      </c>
      <c r="I612" s="32">
        <f t="shared" si="52"/>
        <v>-27.739101000000002</v>
      </c>
      <c r="J612" s="31">
        <v>-22.329816999999998</v>
      </c>
      <c r="K612" s="31">
        <v>17.011921000000001</v>
      </c>
      <c r="L612" s="31">
        <v>-9.0247340000000005</v>
      </c>
      <c r="M612" s="31">
        <v>-3.1104150000000002</v>
      </c>
      <c r="N612" s="31">
        <v>24.830172000000001</v>
      </c>
      <c r="O612" s="31">
        <v>-27.739101000000002</v>
      </c>
      <c r="P612" s="31">
        <v>28.172143999999999</v>
      </c>
      <c r="Q612" s="31">
        <v>-7.8101770000000004</v>
      </c>
      <c r="S612" s="33">
        <f t="shared" si="50"/>
        <v>28.172143999999999</v>
      </c>
      <c r="T612">
        <v>28.172143999999999</v>
      </c>
      <c r="U612">
        <f t="shared" si="51"/>
        <v>1</v>
      </c>
      <c r="V612">
        <f t="shared" si="49"/>
        <v>1</v>
      </c>
      <c r="X612" s="16">
        <v>7</v>
      </c>
    </row>
    <row r="613" spans="1:24" x14ac:dyDescent="0.25">
      <c r="A613" s="9">
        <v>5</v>
      </c>
      <c r="B613" s="32">
        <f t="shared" si="52"/>
        <v>15.973140000000001</v>
      </c>
      <c r="C613" s="32">
        <f t="shared" si="52"/>
        <v>15.391556</v>
      </c>
      <c r="D613" s="32">
        <f t="shared" si="52"/>
        <v>1.910309</v>
      </c>
      <c r="E613" s="32">
        <f t="shared" si="52"/>
        <v>0.40798499999999999</v>
      </c>
      <c r="F613" s="32">
        <f t="shared" si="52"/>
        <v>-0.82680699999999996</v>
      </c>
      <c r="G613" s="32">
        <f t="shared" si="52"/>
        <v>-6.1216299999999997</v>
      </c>
      <c r="H613" s="32">
        <f t="shared" si="52"/>
        <v>-10.637413</v>
      </c>
      <c r="I613" s="32">
        <f t="shared" si="52"/>
        <v>-16.097138999999999</v>
      </c>
      <c r="J613" s="31">
        <v>-10.637413</v>
      </c>
      <c r="K613" s="31">
        <v>15.973140000000001</v>
      </c>
      <c r="L613" s="31">
        <v>0.40798499999999999</v>
      </c>
      <c r="M613" s="31">
        <v>-0.82680699999999996</v>
      </c>
      <c r="N613" s="31">
        <v>15.391556</v>
      </c>
      <c r="O613" s="31">
        <v>1.910309</v>
      </c>
      <c r="P613" s="31">
        <v>-16.097138999999999</v>
      </c>
      <c r="Q613" s="31">
        <v>-6.1216299999999997</v>
      </c>
      <c r="S613" s="33">
        <f t="shared" si="50"/>
        <v>15.391556</v>
      </c>
      <c r="T613">
        <v>15.391556</v>
      </c>
      <c r="U613">
        <f t="shared" si="51"/>
        <v>2</v>
      </c>
      <c r="V613">
        <f t="shared" si="49"/>
        <v>0.5</v>
      </c>
      <c r="X613" s="16">
        <v>2</v>
      </c>
    </row>
    <row r="614" spans="1:24" x14ac:dyDescent="0.25">
      <c r="A614" s="9">
        <v>5</v>
      </c>
      <c r="B614" s="32">
        <f t="shared" si="52"/>
        <v>43.509186</v>
      </c>
      <c r="C614" s="32">
        <f t="shared" si="52"/>
        <v>15.083283</v>
      </c>
      <c r="D614" s="32">
        <f t="shared" si="52"/>
        <v>5.6657279999999997</v>
      </c>
      <c r="E614" s="32">
        <f t="shared" si="52"/>
        <v>2.2010969999999999</v>
      </c>
      <c r="F614" s="32">
        <f t="shared" si="52"/>
        <v>-8.8417290000000008</v>
      </c>
      <c r="G614" s="32">
        <f t="shared" si="52"/>
        <v>-12.754541</v>
      </c>
      <c r="H614" s="32">
        <f t="shared" si="52"/>
        <v>-16.541952999999999</v>
      </c>
      <c r="I614" s="32">
        <f t="shared" si="52"/>
        <v>-28.321076999999999</v>
      </c>
      <c r="J614" s="31">
        <v>2.2010969999999999</v>
      </c>
      <c r="K614" s="31">
        <v>15.083283</v>
      </c>
      <c r="L614" s="31">
        <v>-28.321076999999999</v>
      </c>
      <c r="M614" s="31">
        <v>-16.541952999999999</v>
      </c>
      <c r="N614" s="31">
        <v>43.509186</v>
      </c>
      <c r="O614" s="31">
        <v>5.6657279999999997</v>
      </c>
      <c r="P614" s="31">
        <v>-8.8417290000000008</v>
      </c>
      <c r="Q614" s="31">
        <v>-12.754541</v>
      </c>
      <c r="S614" s="33">
        <f t="shared" si="50"/>
        <v>43.509186</v>
      </c>
      <c r="T614">
        <v>43.509186</v>
      </c>
      <c r="U614">
        <f t="shared" si="51"/>
        <v>1</v>
      </c>
      <c r="V614">
        <f t="shared" si="49"/>
        <v>1</v>
      </c>
      <c r="X614" s="16">
        <v>5</v>
      </c>
    </row>
    <row r="615" spans="1:24" x14ac:dyDescent="0.25">
      <c r="A615" s="9">
        <v>7</v>
      </c>
      <c r="B615" s="32">
        <f t="shared" si="52"/>
        <v>112.09111900000001</v>
      </c>
      <c r="C615" s="32">
        <f t="shared" si="52"/>
        <v>58.481136999999997</v>
      </c>
      <c r="D615" s="32">
        <f t="shared" si="52"/>
        <v>19.697263</v>
      </c>
      <c r="E615" s="32">
        <f t="shared" si="52"/>
        <v>11.274512</v>
      </c>
      <c r="F615" s="32">
        <f t="shared" si="52"/>
        <v>-42.706364999999998</v>
      </c>
      <c r="G615" s="32">
        <f t="shared" si="52"/>
        <v>-45.668145000000003</v>
      </c>
      <c r="H615" s="32">
        <f t="shared" si="52"/>
        <v>-50.216473000000001</v>
      </c>
      <c r="I615" s="32">
        <f t="shared" si="52"/>
        <v>-62.953057000000001</v>
      </c>
      <c r="J615" s="31">
        <v>-45.668145000000003</v>
      </c>
      <c r="K615" s="31">
        <v>11.274512</v>
      </c>
      <c r="L615" s="31">
        <v>-62.953057000000001</v>
      </c>
      <c r="M615" s="31">
        <v>-50.216473000000001</v>
      </c>
      <c r="N615" s="31">
        <v>58.481136999999997</v>
      </c>
      <c r="O615" s="31">
        <v>19.697263</v>
      </c>
      <c r="P615" s="31">
        <v>112.09111900000001</v>
      </c>
      <c r="Q615" s="31">
        <v>-42.706364999999998</v>
      </c>
      <c r="S615" s="33">
        <f t="shared" si="50"/>
        <v>112.09111900000001</v>
      </c>
      <c r="T615">
        <v>112.09111900000001</v>
      </c>
      <c r="U615">
        <f t="shared" si="51"/>
        <v>1</v>
      </c>
      <c r="V615">
        <f t="shared" si="49"/>
        <v>1</v>
      </c>
      <c r="X615" s="16">
        <v>7</v>
      </c>
    </row>
    <row r="616" spans="1:24" x14ac:dyDescent="0.25">
      <c r="A616" s="9">
        <v>5</v>
      </c>
      <c r="B616" s="32">
        <f t="shared" si="52"/>
        <v>79.114543999999995</v>
      </c>
      <c r="C616" s="32">
        <f t="shared" si="52"/>
        <v>8.2083019999999998</v>
      </c>
      <c r="D616" s="32">
        <f t="shared" si="52"/>
        <v>5.8270759999999999</v>
      </c>
      <c r="E616" s="32">
        <f t="shared" si="52"/>
        <v>-10.028359999999999</v>
      </c>
      <c r="F616" s="32">
        <f t="shared" si="52"/>
        <v>-15.720818</v>
      </c>
      <c r="G616" s="32">
        <f t="shared" si="52"/>
        <v>-17.872389999999999</v>
      </c>
      <c r="H616" s="32">
        <f t="shared" si="52"/>
        <v>-19.629294000000002</v>
      </c>
      <c r="I616" s="32">
        <f t="shared" si="52"/>
        <v>-29.899059999999999</v>
      </c>
      <c r="J616" s="31">
        <v>-19.629294000000002</v>
      </c>
      <c r="K616" s="31">
        <v>-29.899059999999999</v>
      </c>
      <c r="L616" s="31">
        <v>5.8270759999999999</v>
      </c>
      <c r="M616" s="31">
        <v>-10.028359999999999</v>
      </c>
      <c r="N616" s="31">
        <v>79.114543999999995</v>
      </c>
      <c r="O616" s="31">
        <v>-17.872389999999999</v>
      </c>
      <c r="P616" s="31">
        <v>-15.720818</v>
      </c>
      <c r="Q616" s="31">
        <v>8.2083019999999998</v>
      </c>
      <c r="S616" s="33">
        <f t="shared" si="50"/>
        <v>79.114543999999995</v>
      </c>
      <c r="T616">
        <v>79.114543999999995</v>
      </c>
      <c r="U616">
        <f t="shared" si="51"/>
        <v>1</v>
      </c>
      <c r="V616">
        <f t="shared" si="49"/>
        <v>1</v>
      </c>
      <c r="X616" s="16">
        <v>5</v>
      </c>
    </row>
    <row r="617" spans="1:24" x14ac:dyDescent="0.25">
      <c r="A617" s="9">
        <v>7</v>
      </c>
      <c r="B617" s="32">
        <f t="shared" si="52"/>
        <v>60.859110000000001</v>
      </c>
      <c r="C617" s="32">
        <f t="shared" si="52"/>
        <v>32.246611999999999</v>
      </c>
      <c r="D617" s="32">
        <f t="shared" si="52"/>
        <v>2.8740329999999998</v>
      </c>
      <c r="E617" s="32">
        <f t="shared" si="52"/>
        <v>-9.5438510000000001</v>
      </c>
      <c r="F617" s="32">
        <f t="shared" si="52"/>
        <v>-11.183078999999999</v>
      </c>
      <c r="G617" s="32">
        <f t="shared" si="52"/>
        <v>-19.936019999999999</v>
      </c>
      <c r="H617" s="32">
        <f t="shared" si="52"/>
        <v>-25.379239999999999</v>
      </c>
      <c r="I617" s="32">
        <f t="shared" si="52"/>
        <v>-29.937576</v>
      </c>
      <c r="J617" s="31">
        <v>-19.936019999999999</v>
      </c>
      <c r="K617" s="31">
        <v>32.246611999999999</v>
      </c>
      <c r="L617" s="31">
        <v>-11.183078999999999</v>
      </c>
      <c r="M617" s="31">
        <v>-25.379239999999999</v>
      </c>
      <c r="N617" s="31">
        <v>2.8740329999999998</v>
      </c>
      <c r="O617" s="31">
        <v>-29.937576</v>
      </c>
      <c r="P617" s="31">
        <v>60.859110000000001</v>
      </c>
      <c r="Q617" s="31">
        <v>-9.5438510000000001</v>
      </c>
      <c r="S617" s="33">
        <f t="shared" si="50"/>
        <v>60.859110000000001</v>
      </c>
      <c r="T617">
        <v>60.859110000000001</v>
      </c>
      <c r="U617">
        <f t="shared" si="51"/>
        <v>1</v>
      </c>
      <c r="V617">
        <f t="shared" si="49"/>
        <v>1</v>
      </c>
      <c r="X617" s="16">
        <v>7</v>
      </c>
    </row>
    <row r="618" spans="1:24" x14ac:dyDescent="0.25">
      <c r="A618" s="9">
        <v>7</v>
      </c>
      <c r="B618" s="32">
        <f t="shared" si="52"/>
        <v>52.260812000000001</v>
      </c>
      <c r="C618" s="32">
        <f t="shared" si="52"/>
        <v>14.202306</v>
      </c>
      <c r="D618" s="32">
        <f t="shared" si="52"/>
        <v>-4.8513869999999999</v>
      </c>
      <c r="E618" s="32">
        <f t="shared" si="52"/>
        <v>-7.6723819999999998</v>
      </c>
      <c r="F618" s="32">
        <f t="shared" si="52"/>
        <v>-11.009169</v>
      </c>
      <c r="G618" s="32">
        <f t="shared" si="52"/>
        <v>-11.471102</v>
      </c>
      <c r="H618" s="32">
        <f t="shared" si="52"/>
        <v>-14.189284000000001</v>
      </c>
      <c r="I618" s="32">
        <f t="shared" si="52"/>
        <v>-17.269797000000001</v>
      </c>
      <c r="J618" s="31">
        <v>-11.009169</v>
      </c>
      <c r="K618" s="31">
        <v>14.202306</v>
      </c>
      <c r="L618" s="31">
        <v>-11.471102</v>
      </c>
      <c r="M618" s="31">
        <v>-14.189284000000001</v>
      </c>
      <c r="N618" s="31">
        <v>-17.269797000000001</v>
      </c>
      <c r="O618" s="31">
        <v>-7.6723819999999998</v>
      </c>
      <c r="P618" s="31">
        <v>52.260812000000001</v>
      </c>
      <c r="Q618" s="31">
        <v>-4.8513869999999999</v>
      </c>
      <c r="S618" s="33">
        <f t="shared" si="50"/>
        <v>52.260812000000001</v>
      </c>
      <c r="T618">
        <v>52.260812000000001</v>
      </c>
      <c r="U618">
        <f t="shared" si="51"/>
        <v>1</v>
      </c>
      <c r="V618">
        <f t="shared" si="49"/>
        <v>1</v>
      </c>
      <c r="X618" s="16">
        <v>7</v>
      </c>
    </row>
    <row r="619" spans="1:24" x14ac:dyDescent="0.25">
      <c r="A619" s="9">
        <v>5</v>
      </c>
      <c r="B619" s="32">
        <f t="shared" si="52"/>
        <v>198.40760700000001</v>
      </c>
      <c r="C619" s="32">
        <f t="shared" si="52"/>
        <v>132.87480600000001</v>
      </c>
      <c r="D619" s="32">
        <f t="shared" si="52"/>
        <v>127.399387</v>
      </c>
      <c r="E619" s="32">
        <f t="shared" si="52"/>
        <v>-44.692965000000001</v>
      </c>
      <c r="F619" s="32">
        <f t="shared" si="52"/>
        <v>-81.991229000000004</v>
      </c>
      <c r="G619" s="32">
        <f t="shared" si="52"/>
        <v>-89.635608000000005</v>
      </c>
      <c r="H619" s="32">
        <f t="shared" si="52"/>
        <v>-102.97966099999999</v>
      </c>
      <c r="I619" s="32">
        <f t="shared" si="52"/>
        <v>-139.38241500000001</v>
      </c>
      <c r="J619" s="31">
        <v>-102.97966099999999</v>
      </c>
      <c r="K619" s="31">
        <v>132.87480600000001</v>
      </c>
      <c r="L619" s="31">
        <v>-139.38241500000001</v>
      </c>
      <c r="M619" s="31">
        <v>-81.991229000000004</v>
      </c>
      <c r="N619" s="31">
        <v>198.40760700000001</v>
      </c>
      <c r="O619" s="31">
        <v>-44.692965000000001</v>
      </c>
      <c r="P619" s="31">
        <v>127.399387</v>
      </c>
      <c r="Q619" s="31">
        <v>-89.635608000000005</v>
      </c>
      <c r="S619" s="33">
        <f t="shared" si="50"/>
        <v>198.40760700000001</v>
      </c>
      <c r="T619">
        <v>198.40760700000001</v>
      </c>
      <c r="U619">
        <f t="shared" si="51"/>
        <v>1</v>
      </c>
      <c r="V619">
        <f t="shared" si="49"/>
        <v>1</v>
      </c>
      <c r="X619" s="16">
        <v>5</v>
      </c>
    </row>
    <row r="620" spans="1:24" x14ac:dyDescent="0.25">
      <c r="A620" s="9">
        <v>2</v>
      </c>
      <c r="B620" s="32">
        <f t="shared" si="52"/>
        <v>15.230413</v>
      </c>
      <c r="C620" s="32">
        <f t="shared" si="52"/>
        <v>12.537632</v>
      </c>
      <c r="D620" s="32">
        <f t="shared" si="52"/>
        <v>1.026832</v>
      </c>
      <c r="E620" s="32">
        <f t="shared" si="52"/>
        <v>-2.9074339999999999</v>
      </c>
      <c r="F620" s="32">
        <f t="shared" si="52"/>
        <v>-3.2549399999999999</v>
      </c>
      <c r="G620" s="32">
        <f t="shared" si="52"/>
        <v>-3.9030840000000002</v>
      </c>
      <c r="H620" s="32">
        <f t="shared" si="52"/>
        <v>-4.046665</v>
      </c>
      <c r="I620" s="32">
        <f t="shared" si="52"/>
        <v>-14.682755</v>
      </c>
      <c r="J620" s="31">
        <v>-2.9074339999999999</v>
      </c>
      <c r="K620" s="31">
        <v>12.537632</v>
      </c>
      <c r="L620" s="31">
        <v>-14.682755</v>
      </c>
      <c r="M620" s="31">
        <v>1.026832</v>
      </c>
      <c r="N620" s="31">
        <v>15.230413</v>
      </c>
      <c r="O620" s="31">
        <v>-3.9030840000000002</v>
      </c>
      <c r="P620" s="31">
        <v>-4.046665</v>
      </c>
      <c r="Q620" s="31">
        <v>-3.2549399999999999</v>
      </c>
      <c r="S620" s="33">
        <f t="shared" si="50"/>
        <v>12.537632</v>
      </c>
      <c r="T620">
        <v>12.537632</v>
      </c>
      <c r="U620">
        <f t="shared" si="51"/>
        <v>2</v>
      </c>
      <c r="V620">
        <f t="shared" si="49"/>
        <v>0.5</v>
      </c>
      <c r="X620" s="16">
        <v>5</v>
      </c>
    </row>
    <row r="621" spans="1:24" x14ac:dyDescent="0.25">
      <c r="A621" s="9">
        <v>5</v>
      </c>
      <c r="B621" s="32">
        <f t="shared" si="52"/>
        <v>212.888687</v>
      </c>
      <c r="C621" s="32">
        <f t="shared" si="52"/>
        <v>38.322524000000001</v>
      </c>
      <c r="D621" s="32">
        <f t="shared" si="52"/>
        <v>5.2667159999999997</v>
      </c>
      <c r="E621" s="32">
        <f t="shared" si="52"/>
        <v>-31.841691000000001</v>
      </c>
      <c r="F621" s="32">
        <f t="shared" si="52"/>
        <v>-37.011156999999997</v>
      </c>
      <c r="G621" s="32">
        <f t="shared" si="52"/>
        <v>-52.046132</v>
      </c>
      <c r="H621" s="32">
        <f t="shared" si="52"/>
        <v>-61.478689000000003</v>
      </c>
      <c r="I621" s="32">
        <f t="shared" si="52"/>
        <v>-74.100256000000002</v>
      </c>
      <c r="J621" s="31">
        <v>5.2667159999999997</v>
      </c>
      <c r="K621" s="31">
        <v>-61.478689000000003</v>
      </c>
      <c r="L621" s="31">
        <v>-74.100256000000002</v>
      </c>
      <c r="M621" s="31">
        <v>-52.046132</v>
      </c>
      <c r="N621" s="31">
        <v>212.888687</v>
      </c>
      <c r="O621" s="31">
        <v>38.322524000000001</v>
      </c>
      <c r="P621" s="31">
        <v>-37.011156999999997</v>
      </c>
      <c r="Q621" s="31">
        <v>-31.841691000000001</v>
      </c>
      <c r="S621" s="33">
        <f t="shared" si="50"/>
        <v>212.888687</v>
      </c>
      <c r="T621">
        <v>212.888687</v>
      </c>
      <c r="U621">
        <f t="shared" si="51"/>
        <v>1</v>
      </c>
      <c r="V621">
        <f t="shared" si="49"/>
        <v>1</v>
      </c>
      <c r="X621" s="16">
        <v>5</v>
      </c>
    </row>
    <row r="622" spans="1:24" x14ac:dyDescent="0.25">
      <c r="A622" s="9">
        <v>5</v>
      </c>
      <c r="B622" s="32">
        <f t="shared" si="52"/>
        <v>69.021592999999996</v>
      </c>
      <c r="C622" s="32">
        <f t="shared" si="52"/>
        <v>65.075069999999997</v>
      </c>
      <c r="D622" s="32">
        <f t="shared" si="52"/>
        <v>12.949759999999999</v>
      </c>
      <c r="E622" s="32">
        <f t="shared" si="52"/>
        <v>6.9835140000000004</v>
      </c>
      <c r="F622" s="32">
        <f t="shared" si="52"/>
        <v>-5.2169749999999997</v>
      </c>
      <c r="G622" s="32">
        <f t="shared" si="52"/>
        <v>-43.504429999999999</v>
      </c>
      <c r="H622" s="32">
        <f t="shared" si="52"/>
        <v>-43.556195000000002</v>
      </c>
      <c r="I622" s="32">
        <f t="shared" si="52"/>
        <v>-61.752347999999998</v>
      </c>
      <c r="J622" s="31">
        <v>-43.556195000000002</v>
      </c>
      <c r="K622" s="31">
        <v>12.949759999999999</v>
      </c>
      <c r="L622" s="31">
        <v>-43.504429999999999</v>
      </c>
      <c r="M622" s="31">
        <v>-61.752347999999998</v>
      </c>
      <c r="N622" s="31">
        <v>69.021592999999996</v>
      </c>
      <c r="O622" s="31">
        <v>65.075069999999997</v>
      </c>
      <c r="P622" s="31">
        <v>6.9835140000000004</v>
      </c>
      <c r="Q622" s="31">
        <v>-5.2169749999999997</v>
      </c>
      <c r="S622" s="33">
        <f t="shared" si="50"/>
        <v>69.021592999999996</v>
      </c>
      <c r="T622">
        <v>69.021592999999996</v>
      </c>
      <c r="U622">
        <f t="shared" si="51"/>
        <v>1</v>
      </c>
      <c r="V622">
        <f t="shared" si="49"/>
        <v>1</v>
      </c>
      <c r="X622" s="16">
        <v>5</v>
      </c>
    </row>
    <row r="623" spans="1:24" x14ac:dyDescent="0.25">
      <c r="A623" s="9">
        <v>7</v>
      </c>
      <c r="B623" s="32">
        <f t="shared" si="52"/>
        <v>22.088186</v>
      </c>
      <c r="C623" s="32">
        <f t="shared" si="52"/>
        <v>14.384570999999999</v>
      </c>
      <c r="D623" s="32">
        <f t="shared" si="52"/>
        <v>2.910987</v>
      </c>
      <c r="E623" s="32">
        <f t="shared" si="52"/>
        <v>2.9003969999999999</v>
      </c>
      <c r="F623" s="32">
        <f t="shared" si="52"/>
        <v>1.0842369999999999</v>
      </c>
      <c r="G623" s="32">
        <f t="shared" si="52"/>
        <v>-7.3144600000000004</v>
      </c>
      <c r="H623" s="32">
        <f t="shared" si="52"/>
        <v>-16.164826999999999</v>
      </c>
      <c r="I623" s="32">
        <f t="shared" si="52"/>
        <v>-19.889091000000001</v>
      </c>
      <c r="J623" s="31">
        <v>-7.3144600000000004</v>
      </c>
      <c r="K623" s="31">
        <v>1.0842369999999999</v>
      </c>
      <c r="L623" s="31">
        <v>-19.889091000000001</v>
      </c>
      <c r="M623" s="31">
        <v>-16.164826999999999</v>
      </c>
      <c r="N623" s="31">
        <v>14.384570999999999</v>
      </c>
      <c r="O623" s="31">
        <v>22.088186</v>
      </c>
      <c r="P623" s="31">
        <v>2.910987</v>
      </c>
      <c r="Q623" s="31">
        <v>2.9003969999999999</v>
      </c>
      <c r="S623" s="33">
        <f t="shared" si="50"/>
        <v>2.910987</v>
      </c>
      <c r="T623">
        <v>2.910987</v>
      </c>
      <c r="U623">
        <f t="shared" si="51"/>
        <v>3</v>
      </c>
      <c r="V623">
        <f t="shared" si="49"/>
        <v>0.33333333333333331</v>
      </c>
      <c r="X623" s="16">
        <v>6</v>
      </c>
    </row>
    <row r="624" spans="1:24" x14ac:dyDescent="0.25">
      <c r="A624" s="9">
        <v>5</v>
      </c>
      <c r="B624" s="32">
        <f t="shared" si="52"/>
        <v>19.481940999999999</v>
      </c>
      <c r="C624" s="32">
        <f t="shared" si="52"/>
        <v>18.182320000000001</v>
      </c>
      <c r="D624" s="32">
        <f t="shared" si="52"/>
        <v>11.055777000000001</v>
      </c>
      <c r="E624" s="32">
        <f t="shared" si="52"/>
        <v>-1.2762819999999999</v>
      </c>
      <c r="F624" s="32">
        <f t="shared" si="52"/>
        <v>-4.0314560000000004</v>
      </c>
      <c r="G624" s="32">
        <f t="shared" si="52"/>
        <v>-5.1629339999999999</v>
      </c>
      <c r="H624" s="32">
        <f t="shared" si="52"/>
        <v>-7.5485689999999996</v>
      </c>
      <c r="I624" s="32">
        <f t="shared" si="52"/>
        <v>-30.700796</v>
      </c>
      <c r="J624" s="31">
        <v>-1.2762819999999999</v>
      </c>
      <c r="K624" s="31">
        <v>18.182320000000001</v>
      </c>
      <c r="L624" s="31">
        <v>-30.700796</v>
      </c>
      <c r="M624" s="31">
        <v>-7.5485689999999996</v>
      </c>
      <c r="N624" s="31">
        <v>19.481940999999999</v>
      </c>
      <c r="O624" s="31">
        <v>-4.0314560000000004</v>
      </c>
      <c r="P624" s="31">
        <v>-5.1629339999999999</v>
      </c>
      <c r="Q624" s="31">
        <v>11.055777000000001</v>
      </c>
      <c r="S624" s="33">
        <f t="shared" si="50"/>
        <v>19.481940999999999</v>
      </c>
      <c r="T624">
        <v>19.481940999999999</v>
      </c>
      <c r="U624">
        <f t="shared" si="51"/>
        <v>1</v>
      </c>
      <c r="V624">
        <f t="shared" si="49"/>
        <v>1</v>
      </c>
      <c r="X624" s="16">
        <v>5</v>
      </c>
    </row>
    <row r="625" spans="1:24" x14ac:dyDescent="0.25">
      <c r="A625" s="9">
        <v>5</v>
      </c>
      <c r="B625" s="32">
        <f t="shared" si="52"/>
        <v>25.351423</v>
      </c>
      <c r="C625" s="32">
        <f t="shared" si="52"/>
        <v>7.3556330000000001</v>
      </c>
      <c r="D625" s="32">
        <f t="shared" si="52"/>
        <v>4.8511150000000001</v>
      </c>
      <c r="E625" s="32">
        <f t="shared" si="52"/>
        <v>0.51015600000000005</v>
      </c>
      <c r="F625" s="32">
        <f t="shared" si="52"/>
        <v>-2.005922</v>
      </c>
      <c r="G625" s="32">
        <f t="shared" si="52"/>
        <v>-9.2859800000000003</v>
      </c>
      <c r="H625" s="32">
        <f t="shared" si="52"/>
        <v>-10.510334</v>
      </c>
      <c r="I625" s="32">
        <f t="shared" si="52"/>
        <v>-16.266090999999999</v>
      </c>
      <c r="J625" s="31">
        <v>-16.266090999999999</v>
      </c>
      <c r="K625" s="31">
        <v>4.8511150000000001</v>
      </c>
      <c r="L625" s="31">
        <v>-10.510334</v>
      </c>
      <c r="M625" s="31">
        <v>-9.2859800000000003</v>
      </c>
      <c r="N625" s="31">
        <v>25.351423</v>
      </c>
      <c r="O625" s="31">
        <v>0.51015600000000005</v>
      </c>
      <c r="P625" s="31">
        <v>-2.005922</v>
      </c>
      <c r="Q625" s="31">
        <v>7.3556330000000001</v>
      </c>
      <c r="S625" s="33">
        <f t="shared" si="50"/>
        <v>25.351423</v>
      </c>
      <c r="T625">
        <v>25.351423</v>
      </c>
      <c r="U625">
        <f t="shared" si="51"/>
        <v>1</v>
      </c>
      <c r="V625">
        <f t="shared" si="49"/>
        <v>1</v>
      </c>
      <c r="X625" s="16">
        <v>5</v>
      </c>
    </row>
    <row r="626" spans="1:24" x14ac:dyDescent="0.25">
      <c r="A626" s="9">
        <v>5</v>
      </c>
      <c r="B626" s="32">
        <f t="shared" si="52"/>
        <v>72.845436000000007</v>
      </c>
      <c r="C626" s="32">
        <f t="shared" si="52"/>
        <v>44.774833999999998</v>
      </c>
      <c r="D626" s="32">
        <f t="shared" si="52"/>
        <v>30.659139</v>
      </c>
      <c r="E626" s="32">
        <f t="shared" si="52"/>
        <v>12.297549999999999</v>
      </c>
      <c r="F626" s="32">
        <f t="shared" si="52"/>
        <v>9.1983339999999991</v>
      </c>
      <c r="G626" s="32">
        <f t="shared" si="52"/>
        <v>-7.9782349999999997</v>
      </c>
      <c r="H626" s="32">
        <f t="shared" si="52"/>
        <v>-52.439824000000002</v>
      </c>
      <c r="I626" s="32">
        <f t="shared" si="52"/>
        <v>-109.35726699999999</v>
      </c>
      <c r="J626" s="31">
        <v>-7.9782349999999997</v>
      </c>
      <c r="K626" s="31">
        <v>44.774833999999998</v>
      </c>
      <c r="L626" s="31">
        <v>30.659139</v>
      </c>
      <c r="M626" s="31">
        <v>-52.439824000000002</v>
      </c>
      <c r="N626" s="31">
        <v>72.845436000000007</v>
      </c>
      <c r="O626" s="31">
        <v>9.1983339999999991</v>
      </c>
      <c r="P626" s="31">
        <v>12.297549999999999</v>
      </c>
      <c r="Q626" s="31">
        <v>-109.35726699999999</v>
      </c>
      <c r="S626" s="33">
        <f t="shared" si="50"/>
        <v>72.845436000000007</v>
      </c>
      <c r="T626">
        <v>72.845436000000007</v>
      </c>
      <c r="U626">
        <f t="shared" si="51"/>
        <v>1</v>
      </c>
      <c r="V626">
        <f t="shared" si="49"/>
        <v>1</v>
      </c>
      <c r="X626" s="16">
        <v>5</v>
      </c>
    </row>
    <row r="627" spans="1:24" x14ac:dyDescent="0.25">
      <c r="A627" s="9">
        <v>2</v>
      </c>
      <c r="B627" s="32">
        <f t="shared" si="52"/>
        <v>21.205409</v>
      </c>
      <c r="C627" s="32">
        <f t="shared" si="52"/>
        <v>17.051141999999999</v>
      </c>
      <c r="D627" s="32">
        <f t="shared" si="52"/>
        <v>15.374760999999999</v>
      </c>
      <c r="E627" s="32">
        <f t="shared" si="52"/>
        <v>2.5419700000000001</v>
      </c>
      <c r="F627" s="32">
        <f t="shared" si="52"/>
        <v>-0.58787800000000001</v>
      </c>
      <c r="G627" s="32">
        <f t="shared" si="52"/>
        <v>-5.940105</v>
      </c>
      <c r="H627" s="32">
        <f t="shared" si="52"/>
        <v>-15.869522</v>
      </c>
      <c r="I627" s="32">
        <f t="shared" si="52"/>
        <v>-33.775775000000003</v>
      </c>
      <c r="J627" s="31">
        <v>15.374760999999999</v>
      </c>
      <c r="K627" s="31">
        <v>21.205409</v>
      </c>
      <c r="L627" s="31">
        <v>-0.58787800000000001</v>
      </c>
      <c r="M627" s="31">
        <v>-5.940105</v>
      </c>
      <c r="N627" s="31">
        <v>-15.869522</v>
      </c>
      <c r="O627" s="31">
        <v>2.5419700000000001</v>
      </c>
      <c r="P627" s="31">
        <v>-33.775775000000003</v>
      </c>
      <c r="Q627" s="31">
        <v>17.051141999999999</v>
      </c>
      <c r="S627" s="33">
        <f t="shared" si="50"/>
        <v>21.205409</v>
      </c>
      <c r="T627">
        <v>21.205409</v>
      </c>
      <c r="U627">
        <f t="shared" si="51"/>
        <v>1</v>
      </c>
      <c r="V627">
        <f t="shared" si="49"/>
        <v>1</v>
      </c>
      <c r="X627" s="16">
        <v>2</v>
      </c>
    </row>
    <row r="628" spans="1:24" x14ac:dyDescent="0.25">
      <c r="A628" s="9">
        <v>2</v>
      </c>
      <c r="B628" s="32">
        <f t="shared" si="52"/>
        <v>8.2862670000000005</v>
      </c>
      <c r="C628" s="32">
        <f t="shared" si="52"/>
        <v>7.1217930000000003</v>
      </c>
      <c r="D628" s="32">
        <f t="shared" si="52"/>
        <v>5.220987</v>
      </c>
      <c r="E628" s="32">
        <f t="shared" si="52"/>
        <v>4.6656490000000002</v>
      </c>
      <c r="F628" s="32">
        <f t="shared" si="52"/>
        <v>3.5778919999999999</v>
      </c>
      <c r="G628" s="32">
        <f t="shared" si="52"/>
        <v>2.856325</v>
      </c>
      <c r="H628" s="32">
        <f t="shared" si="52"/>
        <v>-9.5176099999999995</v>
      </c>
      <c r="I628" s="32">
        <f t="shared" si="52"/>
        <v>-22.211302</v>
      </c>
      <c r="J628" s="31">
        <v>4.6656490000000002</v>
      </c>
      <c r="K628" s="31">
        <v>5.220987</v>
      </c>
      <c r="L628" s="31">
        <v>7.1217930000000003</v>
      </c>
      <c r="M628" s="31">
        <v>8.2862670000000005</v>
      </c>
      <c r="N628" s="31">
        <v>-22.211302</v>
      </c>
      <c r="O628" s="31">
        <v>-9.5176099999999995</v>
      </c>
      <c r="P628" s="31">
        <v>2.856325</v>
      </c>
      <c r="Q628" s="31">
        <v>3.5778919999999999</v>
      </c>
      <c r="S628" s="33">
        <f t="shared" si="50"/>
        <v>5.220987</v>
      </c>
      <c r="T628">
        <v>5.220987</v>
      </c>
      <c r="U628">
        <f t="shared" si="51"/>
        <v>3</v>
      </c>
      <c r="V628">
        <f t="shared" si="49"/>
        <v>0.33333333333333331</v>
      </c>
      <c r="X628" s="16">
        <v>4</v>
      </c>
    </row>
    <row r="629" spans="1:24" x14ac:dyDescent="0.25">
      <c r="A629" s="9">
        <v>5</v>
      </c>
      <c r="B629" s="32">
        <f t="shared" si="52"/>
        <v>22.277224</v>
      </c>
      <c r="C629" s="32">
        <f t="shared" si="52"/>
        <v>19.801590000000001</v>
      </c>
      <c r="D629" s="32">
        <f t="shared" si="52"/>
        <v>9.7352690000000006</v>
      </c>
      <c r="E629" s="32">
        <f t="shared" si="52"/>
        <v>-2.3175810000000001</v>
      </c>
      <c r="F629" s="32">
        <f t="shared" si="52"/>
        <v>-8.7629420000000007</v>
      </c>
      <c r="G629" s="32">
        <f t="shared" si="52"/>
        <v>-12.270944</v>
      </c>
      <c r="H629" s="32">
        <f t="shared" si="52"/>
        <v>-13.240861000000001</v>
      </c>
      <c r="I629" s="32">
        <f t="shared" si="52"/>
        <v>-15.221754000000001</v>
      </c>
      <c r="J629" s="31">
        <v>-8.7629420000000007</v>
      </c>
      <c r="K629" s="31">
        <v>22.277224</v>
      </c>
      <c r="L629" s="31">
        <v>-15.221754000000001</v>
      </c>
      <c r="M629" s="31">
        <v>-12.270944</v>
      </c>
      <c r="N629" s="31">
        <v>9.7352690000000006</v>
      </c>
      <c r="O629" s="31">
        <v>19.801590000000001</v>
      </c>
      <c r="P629" s="31">
        <v>-2.3175810000000001</v>
      </c>
      <c r="Q629" s="31">
        <v>-13.240861000000001</v>
      </c>
      <c r="S629" s="33">
        <f t="shared" si="50"/>
        <v>9.7352690000000006</v>
      </c>
      <c r="T629">
        <v>9.7352690000000006</v>
      </c>
      <c r="U629">
        <f t="shared" si="51"/>
        <v>3</v>
      </c>
      <c r="V629">
        <f t="shared" si="49"/>
        <v>0.33333333333333331</v>
      </c>
      <c r="X629" s="16">
        <v>2</v>
      </c>
    </row>
    <row r="630" spans="1:24" x14ac:dyDescent="0.25">
      <c r="A630" s="9">
        <v>5</v>
      </c>
      <c r="B630" s="32">
        <f t="shared" si="52"/>
        <v>49.596395000000001</v>
      </c>
      <c r="C630" s="32">
        <f t="shared" si="52"/>
        <v>29.018922</v>
      </c>
      <c r="D630" s="32">
        <f t="shared" si="52"/>
        <v>21.655244</v>
      </c>
      <c r="E630" s="32">
        <f t="shared" si="52"/>
        <v>10.818440000000001</v>
      </c>
      <c r="F630" s="32">
        <f t="shared" si="52"/>
        <v>-8.2127199999999991</v>
      </c>
      <c r="G630" s="32">
        <f t="shared" si="52"/>
        <v>-18.486460000000001</v>
      </c>
      <c r="H630" s="32">
        <f t="shared" si="52"/>
        <v>-39.464587999999999</v>
      </c>
      <c r="I630" s="32">
        <f t="shared" si="52"/>
        <v>-44.925234000000003</v>
      </c>
      <c r="J630" s="31">
        <v>10.818440000000001</v>
      </c>
      <c r="K630" s="31">
        <v>21.655244</v>
      </c>
      <c r="L630" s="31">
        <v>-8.2127199999999991</v>
      </c>
      <c r="M630" s="31">
        <v>-18.486460000000001</v>
      </c>
      <c r="N630" s="31">
        <v>29.018922</v>
      </c>
      <c r="O630" s="31">
        <v>49.596395000000001</v>
      </c>
      <c r="P630" s="31">
        <v>-44.925234000000003</v>
      </c>
      <c r="Q630" s="31">
        <v>-39.464587999999999</v>
      </c>
      <c r="S630" s="33">
        <f t="shared" si="50"/>
        <v>29.018922</v>
      </c>
      <c r="T630">
        <v>29.018922</v>
      </c>
      <c r="U630">
        <f t="shared" si="51"/>
        <v>2</v>
      </c>
      <c r="V630">
        <f t="shared" si="49"/>
        <v>0.5</v>
      </c>
      <c r="X630" s="16">
        <v>6</v>
      </c>
    </row>
    <row r="631" spans="1:24" x14ac:dyDescent="0.25">
      <c r="A631" s="9">
        <v>5</v>
      </c>
      <c r="B631" s="32">
        <f t="shared" si="52"/>
        <v>36.126347000000003</v>
      </c>
      <c r="C631" s="32">
        <f t="shared" si="52"/>
        <v>20.553502000000002</v>
      </c>
      <c r="D631" s="32">
        <f t="shared" si="52"/>
        <v>3.1673550000000001</v>
      </c>
      <c r="E631" s="32">
        <f t="shared" si="52"/>
        <v>-7.329008</v>
      </c>
      <c r="F631" s="32">
        <f t="shared" si="52"/>
        <v>-8.2245539999999995</v>
      </c>
      <c r="G631" s="32">
        <f t="shared" si="52"/>
        <v>-13.176402</v>
      </c>
      <c r="H631" s="32">
        <f t="shared" si="52"/>
        <v>-14.681565000000001</v>
      </c>
      <c r="I631" s="32">
        <f t="shared" si="52"/>
        <v>-16.435676000000001</v>
      </c>
      <c r="J631" s="31">
        <v>-13.176402</v>
      </c>
      <c r="K631" s="31">
        <v>20.553502000000002</v>
      </c>
      <c r="L631" s="31">
        <v>-7.329008</v>
      </c>
      <c r="M631" s="31">
        <v>3.1673550000000001</v>
      </c>
      <c r="N631" s="31">
        <v>36.126347000000003</v>
      </c>
      <c r="O631" s="31">
        <v>-14.681565000000001</v>
      </c>
      <c r="P631" s="31">
        <v>-16.435676000000001</v>
      </c>
      <c r="Q631" s="31">
        <v>-8.2245539999999995</v>
      </c>
      <c r="S631" s="33">
        <f t="shared" si="50"/>
        <v>36.126347000000003</v>
      </c>
      <c r="T631">
        <v>36.126347000000003</v>
      </c>
      <c r="U631">
        <f t="shared" si="51"/>
        <v>1</v>
      </c>
      <c r="V631">
        <f t="shared" si="49"/>
        <v>1</v>
      </c>
      <c r="X631" s="16">
        <v>5</v>
      </c>
    </row>
    <row r="632" spans="1:24" x14ac:dyDescent="0.25">
      <c r="A632" s="9">
        <v>6</v>
      </c>
      <c r="B632" s="32">
        <f t="shared" ref="B632:I652" si="53">LARGE($J632:$Q632,COLUMN()-1)</f>
        <v>18.213314</v>
      </c>
      <c r="C632" s="32">
        <f t="shared" si="53"/>
        <v>10.435328999999999</v>
      </c>
      <c r="D632" s="32">
        <f t="shared" si="53"/>
        <v>10.040948</v>
      </c>
      <c r="E632" s="32">
        <f t="shared" si="53"/>
        <v>2.7916479999999999</v>
      </c>
      <c r="F632" s="32">
        <f t="shared" si="53"/>
        <v>-8.379365</v>
      </c>
      <c r="G632" s="32">
        <f t="shared" si="53"/>
        <v>-9.3608700000000002</v>
      </c>
      <c r="H632" s="32">
        <f t="shared" si="53"/>
        <v>-10.358074999999999</v>
      </c>
      <c r="I632" s="32">
        <f t="shared" si="53"/>
        <v>-13.382935</v>
      </c>
      <c r="J632" s="31">
        <v>-13.382935</v>
      </c>
      <c r="K632" s="31">
        <v>18.213314</v>
      </c>
      <c r="L632" s="31">
        <v>10.040948</v>
      </c>
      <c r="M632" s="31">
        <v>2.7916479999999999</v>
      </c>
      <c r="N632" s="31">
        <v>-8.379365</v>
      </c>
      <c r="O632" s="31">
        <v>-10.358074999999999</v>
      </c>
      <c r="P632" s="31">
        <v>-9.3608700000000002</v>
      </c>
      <c r="Q632" s="31">
        <v>10.435328999999999</v>
      </c>
      <c r="S632" s="33">
        <f t="shared" si="50"/>
        <v>-10.358074999999999</v>
      </c>
      <c r="T632">
        <v>-10.358074999999999</v>
      </c>
      <c r="U632">
        <f t="shared" si="51"/>
        <v>7</v>
      </c>
      <c r="V632">
        <f t="shared" si="49"/>
        <v>0.14285714285714285</v>
      </c>
      <c r="X632" s="16">
        <v>2</v>
      </c>
    </row>
    <row r="633" spans="1:24" x14ac:dyDescent="0.25">
      <c r="A633" s="9">
        <v>7</v>
      </c>
      <c r="B633" s="32">
        <f t="shared" si="53"/>
        <v>69.003253000000001</v>
      </c>
      <c r="C633" s="32">
        <f t="shared" si="53"/>
        <v>34.545957000000001</v>
      </c>
      <c r="D633" s="32">
        <f t="shared" si="53"/>
        <v>8.1160890000000006</v>
      </c>
      <c r="E633" s="32">
        <f t="shared" si="53"/>
        <v>1.829083</v>
      </c>
      <c r="F633" s="32">
        <f t="shared" si="53"/>
        <v>-5.7085179999999998</v>
      </c>
      <c r="G633" s="32">
        <f t="shared" si="53"/>
        <v>-19.132511000000001</v>
      </c>
      <c r="H633" s="32">
        <f t="shared" si="53"/>
        <v>-34.005845000000001</v>
      </c>
      <c r="I633" s="32">
        <f t="shared" si="53"/>
        <v>-54.647522000000002</v>
      </c>
      <c r="J633" s="31">
        <v>-54.647522000000002</v>
      </c>
      <c r="K633" s="31">
        <v>8.1160890000000006</v>
      </c>
      <c r="L633" s="31">
        <v>-34.005845000000001</v>
      </c>
      <c r="M633" s="31">
        <v>-19.132511000000001</v>
      </c>
      <c r="N633" s="31">
        <v>34.545957000000001</v>
      </c>
      <c r="O633" s="31">
        <v>-5.7085179999999998</v>
      </c>
      <c r="P633" s="31">
        <v>69.003253000000001</v>
      </c>
      <c r="Q633" s="31">
        <v>1.829083</v>
      </c>
      <c r="S633" s="33">
        <f t="shared" si="50"/>
        <v>69.003253000000001</v>
      </c>
      <c r="T633">
        <v>69.003253000000001</v>
      </c>
      <c r="U633">
        <f t="shared" si="51"/>
        <v>1</v>
      </c>
      <c r="V633">
        <f t="shared" si="49"/>
        <v>1</v>
      </c>
      <c r="X633" s="16">
        <v>7</v>
      </c>
    </row>
    <row r="634" spans="1:24" x14ac:dyDescent="0.25">
      <c r="A634" s="9">
        <v>2</v>
      </c>
      <c r="B634" s="32">
        <f t="shared" si="53"/>
        <v>83.537617999999995</v>
      </c>
      <c r="C634" s="32">
        <f t="shared" si="53"/>
        <v>27.100455</v>
      </c>
      <c r="D634" s="32">
        <f t="shared" si="53"/>
        <v>-4.1189020000000003</v>
      </c>
      <c r="E634" s="32">
        <f t="shared" si="53"/>
        <v>-9.2245100000000004</v>
      </c>
      <c r="F634" s="32">
        <f t="shared" si="53"/>
        <v>-16.211649999999999</v>
      </c>
      <c r="G634" s="32">
        <f t="shared" si="53"/>
        <v>-18.658643000000001</v>
      </c>
      <c r="H634" s="32">
        <f t="shared" si="53"/>
        <v>-20.418983000000001</v>
      </c>
      <c r="I634" s="32">
        <f t="shared" si="53"/>
        <v>-42.005394000000003</v>
      </c>
      <c r="J634" s="31">
        <v>-4.1189020000000003</v>
      </c>
      <c r="K634" s="31">
        <v>-20.418983000000001</v>
      </c>
      <c r="L634" s="31">
        <v>-18.658643000000001</v>
      </c>
      <c r="M634" s="31">
        <v>-16.211649999999999</v>
      </c>
      <c r="N634" s="31">
        <v>83.537617999999995</v>
      </c>
      <c r="O634" s="31">
        <v>-9.2245100000000004</v>
      </c>
      <c r="P634" s="31">
        <v>27.100455</v>
      </c>
      <c r="Q634" s="31">
        <v>-42.005394000000003</v>
      </c>
      <c r="S634" s="33">
        <f t="shared" si="50"/>
        <v>-20.418983000000001</v>
      </c>
      <c r="T634">
        <v>-20.418983000000001</v>
      </c>
      <c r="U634">
        <f t="shared" si="51"/>
        <v>7</v>
      </c>
      <c r="V634">
        <f t="shared" si="49"/>
        <v>0.14285714285714285</v>
      </c>
      <c r="X634" s="16">
        <v>5</v>
      </c>
    </row>
    <row r="635" spans="1:24" x14ac:dyDescent="0.25">
      <c r="A635" s="9">
        <v>5</v>
      </c>
      <c r="B635" s="32">
        <f t="shared" si="53"/>
        <v>160.11995400000001</v>
      </c>
      <c r="C635" s="32">
        <f t="shared" si="53"/>
        <v>47.298712000000002</v>
      </c>
      <c r="D635" s="32">
        <f t="shared" si="53"/>
        <v>-3.4078490000000001</v>
      </c>
      <c r="E635" s="32">
        <f t="shared" si="53"/>
        <v>-26.222916000000001</v>
      </c>
      <c r="F635" s="32">
        <f t="shared" si="53"/>
        <v>-27.405256999999999</v>
      </c>
      <c r="G635" s="32">
        <f t="shared" si="53"/>
        <v>-32.939819999999997</v>
      </c>
      <c r="H635" s="32">
        <f t="shared" si="53"/>
        <v>-56.549500000000002</v>
      </c>
      <c r="I635" s="32">
        <f t="shared" si="53"/>
        <v>-60.893338</v>
      </c>
      <c r="J635" s="31">
        <v>-26.222916000000001</v>
      </c>
      <c r="K635" s="31">
        <v>-3.4078490000000001</v>
      </c>
      <c r="L635" s="31">
        <v>-56.549500000000002</v>
      </c>
      <c r="M635" s="31">
        <v>-32.939819999999997</v>
      </c>
      <c r="N635" s="31">
        <v>160.11995400000001</v>
      </c>
      <c r="O635" s="31">
        <v>-60.893338</v>
      </c>
      <c r="P635" s="31">
        <v>47.298712000000002</v>
      </c>
      <c r="Q635" s="31">
        <v>-27.405256999999999</v>
      </c>
      <c r="S635" s="33">
        <f t="shared" si="50"/>
        <v>160.11995400000001</v>
      </c>
      <c r="T635">
        <v>160.11995400000001</v>
      </c>
      <c r="U635">
        <f t="shared" si="51"/>
        <v>1</v>
      </c>
      <c r="V635">
        <f t="shared" si="49"/>
        <v>1</v>
      </c>
      <c r="X635" s="16">
        <v>5</v>
      </c>
    </row>
    <row r="636" spans="1:24" x14ac:dyDescent="0.25">
      <c r="A636" s="9">
        <v>5</v>
      </c>
      <c r="B636" s="32">
        <f t="shared" si="53"/>
        <v>174.76156900000001</v>
      </c>
      <c r="C636" s="32">
        <f t="shared" si="53"/>
        <v>108.822833</v>
      </c>
      <c r="D636" s="32">
        <f t="shared" si="53"/>
        <v>40.623406000000003</v>
      </c>
      <c r="E636" s="32">
        <f t="shared" si="53"/>
        <v>-19.420356000000002</v>
      </c>
      <c r="F636" s="32">
        <f t="shared" si="53"/>
        <v>-32.602390999999997</v>
      </c>
      <c r="G636" s="32">
        <f t="shared" si="53"/>
        <v>-34.648313999999999</v>
      </c>
      <c r="H636" s="32">
        <f t="shared" si="53"/>
        <v>-96.517650000000003</v>
      </c>
      <c r="I636" s="32">
        <f t="shared" si="53"/>
        <v>-141.019136</v>
      </c>
      <c r="J636" s="31">
        <v>-34.648313999999999</v>
      </c>
      <c r="K636" s="31">
        <v>-32.602390999999997</v>
      </c>
      <c r="L636" s="31">
        <v>-96.517650000000003</v>
      </c>
      <c r="M636" s="31">
        <v>-141.019136</v>
      </c>
      <c r="N636" s="31">
        <v>174.76156900000001</v>
      </c>
      <c r="O636" s="31">
        <v>108.822833</v>
      </c>
      <c r="P636" s="31">
        <v>40.623406000000003</v>
      </c>
      <c r="Q636" s="31">
        <v>-19.420356000000002</v>
      </c>
      <c r="S636" s="33">
        <f t="shared" si="50"/>
        <v>174.76156900000001</v>
      </c>
      <c r="T636">
        <v>174.76156900000001</v>
      </c>
      <c r="U636">
        <f t="shared" si="51"/>
        <v>1</v>
      </c>
      <c r="V636">
        <f t="shared" si="49"/>
        <v>1</v>
      </c>
      <c r="X636" s="16">
        <v>5</v>
      </c>
    </row>
    <row r="637" spans="1:24" x14ac:dyDescent="0.25">
      <c r="A637" s="9">
        <v>1</v>
      </c>
      <c r="B637" s="32">
        <f t="shared" si="53"/>
        <v>102.499386</v>
      </c>
      <c r="C637" s="32">
        <f t="shared" si="53"/>
        <v>27.921516</v>
      </c>
      <c r="D637" s="32">
        <f t="shared" si="53"/>
        <v>9.2069510000000001</v>
      </c>
      <c r="E637" s="32">
        <f t="shared" si="53"/>
        <v>-0.13275400000000001</v>
      </c>
      <c r="F637" s="32">
        <f t="shared" si="53"/>
        <v>-3.7206990000000002</v>
      </c>
      <c r="G637" s="32">
        <f t="shared" si="53"/>
        <v>-30.025476999999999</v>
      </c>
      <c r="H637" s="32">
        <f t="shared" si="53"/>
        <v>-46.671892</v>
      </c>
      <c r="I637" s="32">
        <f t="shared" si="53"/>
        <v>-59.077049000000002</v>
      </c>
      <c r="J637" s="31">
        <v>102.499386</v>
      </c>
      <c r="K637" s="31">
        <v>-3.7206990000000002</v>
      </c>
      <c r="L637" s="31">
        <v>9.2069510000000001</v>
      </c>
      <c r="M637" s="31">
        <v>-30.025476999999999</v>
      </c>
      <c r="N637" s="31">
        <v>-46.671892</v>
      </c>
      <c r="O637" s="31">
        <v>27.921516</v>
      </c>
      <c r="P637" s="31">
        <v>-0.13275400000000001</v>
      </c>
      <c r="Q637" s="31">
        <v>-59.077049000000002</v>
      </c>
      <c r="S637" s="33">
        <f t="shared" si="50"/>
        <v>102.499386</v>
      </c>
      <c r="T637">
        <v>102.499386</v>
      </c>
      <c r="U637">
        <f t="shared" si="51"/>
        <v>1</v>
      </c>
      <c r="V637">
        <f t="shared" si="49"/>
        <v>1</v>
      </c>
      <c r="X637" s="16">
        <v>1</v>
      </c>
    </row>
    <row r="638" spans="1:24" x14ac:dyDescent="0.25">
      <c r="A638" s="9">
        <v>7</v>
      </c>
      <c r="B638" s="32">
        <f t="shared" si="53"/>
        <v>81.451984999999993</v>
      </c>
      <c r="C638" s="32">
        <f t="shared" si="53"/>
        <v>59.275134000000001</v>
      </c>
      <c r="D638" s="32">
        <f t="shared" si="53"/>
        <v>8.9016020000000005</v>
      </c>
      <c r="E638" s="32">
        <f t="shared" si="53"/>
        <v>-1.3024469999999999</v>
      </c>
      <c r="F638" s="32">
        <f t="shared" si="53"/>
        <v>-11.61652</v>
      </c>
      <c r="G638" s="32">
        <f t="shared" si="53"/>
        <v>-26.359535000000001</v>
      </c>
      <c r="H638" s="32">
        <f t="shared" si="53"/>
        <v>-35.981200999999999</v>
      </c>
      <c r="I638" s="32">
        <f t="shared" si="53"/>
        <v>-74.369033000000002</v>
      </c>
      <c r="J638" s="31">
        <v>8.9016020000000005</v>
      </c>
      <c r="K638" s="31">
        <v>-26.359535000000001</v>
      </c>
      <c r="L638" s="31">
        <v>-35.981200999999999</v>
      </c>
      <c r="M638" s="31">
        <v>-1.3024469999999999</v>
      </c>
      <c r="N638" s="31">
        <v>81.451984999999993</v>
      </c>
      <c r="O638" s="31">
        <v>-11.61652</v>
      </c>
      <c r="P638" s="31">
        <v>59.275134000000001</v>
      </c>
      <c r="Q638" s="31">
        <v>-74.369033000000002</v>
      </c>
      <c r="S638" s="33">
        <f t="shared" si="50"/>
        <v>59.275134000000001</v>
      </c>
      <c r="T638">
        <v>59.275134000000001</v>
      </c>
      <c r="U638">
        <f t="shared" si="51"/>
        <v>2</v>
      </c>
      <c r="V638">
        <f t="shared" si="49"/>
        <v>0.5</v>
      </c>
      <c r="X638" s="16">
        <v>5</v>
      </c>
    </row>
    <row r="639" spans="1:24" x14ac:dyDescent="0.25">
      <c r="A639" s="9">
        <v>7</v>
      </c>
      <c r="B639" s="32">
        <f t="shared" si="53"/>
        <v>140.00585100000001</v>
      </c>
      <c r="C639" s="32">
        <f t="shared" si="53"/>
        <v>29.252103999999999</v>
      </c>
      <c r="D639" s="32">
        <f t="shared" si="53"/>
        <v>17.561366</v>
      </c>
      <c r="E639" s="32">
        <f t="shared" si="53"/>
        <v>-0.77385599999999999</v>
      </c>
      <c r="F639" s="32">
        <f t="shared" si="53"/>
        <v>-14.399107000000001</v>
      </c>
      <c r="G639" s="32">
        <f t="shared" si="53"/>
        <v>-50.219625999999998</v>
      </c>
      <c r="H639" s="32">
        <f t="shared" si="53"/>
        <v>-57.385404999999999</v>
      </c>
      <c r="I639" s="32">
        <f t="shared" si="53"/>
        <v>-64.041343999999995</v>
      </c>
      <c r="J639" s="31">
        <v>-0.77385599999999999</v>
      </c>
      <c r="K639" s="31">
        <v>-14.399107000000001</v>
      </c>
      <c r="L639" s="31">
        <v>-50.219625999999998</v>
      </c>
      <c r="M639" s="31">
        <v>-57.385404999999999</v>
      </c>
      <c r="N639" s="31">
        <v>17.561366</v>
      </c>
      <c r="O639" s="31">
        <v>29.252103999999999</v>
      </c>
      <c r="P639" s="31">
        <v>140.00585100000001</v>
      </c>
      <c r="Q639" s="31">
        <v>-64.041343999999995</v>
      </c>
      <c r="S639" s="33">
        <f t="shared" si="50"/>
        <v>140.00585100000001</v>
      </c>
      <c r="T639">
        <v>140.00585100000001</v>
      </c>
      <c r="U639">
        <f t="shared" si="51"/>
        <v>1</v>
      </c>
      <c r="V639">
        <f t="shared" si="49"/>
        <v>1</v>
      </c>
      <c r="X639" s="16">
        <v>7</v>
      </c>
    </row>
    <row r="640" spans="1:24" x14ac:dyDescent="0.25">
      <c r="A640" s="9">
        <v>5</v>
      </c>
      <c r="B640" s="32">
        <f t="shared" si="53"/>
        <v>30.186817999999999</v>
      </c>
      <c r="C640" s="32">
        <f t="shared" si="53"/>
        <v>26.654312999999998</v>
      </c>
      <c r="D640" s="32">
        <f t="shared" si="53"/>
        <v>-1.7742329999999999</v>
      </c>
      <c r="E640" s="32">
        <f t="shared" si="53"/>
        <v>-2.8102469999999999</v>
      </c>
      <c r="F640" s="32">
        <f t="shared" si="53"/>
        <v>-8.8748330000000006</v>
      </c>
      <c r="G640" s="32">
        <f t="shared" si="53"/>
        <v>-9.4569899999999993</v>
      </c>
      <c r="H640" s="32">
        <f t="shared" si="53"/>
        <v>-13.117709</v>
      </c>
      <c r="I640" s="32">
        <f t="shared" si="53"/>
        <v>-20.807120999999999</v>
      </c>
      <c r="J640" s="31">
        <v>-8.8748330000000006</v>
      </c>
      <c r="K640" s="31">
        <v>-1.7742329999999999</v>
      </c>
      <c r="L640" s="31">
        <v>-20.807120999999999</v>
      </c>
      <c r="M640" s="31">
        <v>-2.8102469999999999</v>
      </c>
      <c r="N640" s="31">
        <v>30.186817999999999</v>
      </c>
      <c r="O640" s="31">
        <v>-9.4569899999999993</v>
      </c>
      <c r="P640" s="31">
        <v>26.654312999999998</v>
      </c>
      <c r="Q640" s="31">
        <v>-13.117709</v>
      </c>
      <c r="S640" s="33">
        <f t="shared" si="50"/>
        <v>30.186817999999999</v>
      </c>
      <c r="T640">
        <v>30.186817999999999</v>
      </c>
      <c r="U640">
        <f t="shared" si="51"/>
        <v>1</v>
      </c>
      <c r="V640">
        <f t="shared" si="49"/>
        <v>1</v>
      </c>
      <c r="X640" s="16">
        <v>5</v>
      </c>
    </row>
    <row r="641" spans="1:24" x14ac:dyDescent="0.25">
      <c r="A641" s="9">
        <v>7</v>
      </c>
      <c r="B641" s="32">
        <f t="shared" si="53"/>
        <v>86.808593000000002</v>
      </c>
      <c r="C641" s="32">
        <f t="shared" si="53"/>
        <v>4.1377550000000003</v>
      </c>
      <c r="D641" s="32">
        <f t="shared" si="53"/>
        <v>3.4664079999999999</v>
      </c>
      <c r="E641" s="32">
        <f t="shared" si="53"/>
        <v>0.22647500000000001</v>
      </c>
      <c r="F641" s="32">
        <f t="shared" si="53"/>
        <v>-13.822405</v>
      </c>
      <c r="G641" s="32">
        <f t="shared" si="53"/>
        <v>-24.119896000000001</v>
      </c>
      <c r="H641" s="32">
        <f t="shared" si="53"/>
        <v>-25.364832</v>
      </c>
      <c r="I641" s="32">
        <f t="shared" si="53"/>
        <v>-31.332097999999998</v>
      </c>
      <c r="J641" s="31">
        <v>0.22647500000000001</v>
      </c>
      <c r="K641" s="31">
        <v>4.1377550000000003</v>
      </c>
      <c r="L641" s="31">
        <v>-25.364832</v>
      </c>
      <c r="M641" s="31">
        <v>-24.119896000000001</v>
      </c>
      <c r="N641" s="31">
        <v>-31.332097999999998</v>
      </c>
      <c r="O641" s="31">
        <v>-13.822405</v>
      </c>
      <c r="P641" s="31">
        <v>86.808593000000002</v>
      </c>
      <c r="Q641" s="31">
        <v>3.4664079999999999</v>
      </c>
      <c r="S641" s="33">
        <f t="shared" si="50"/>
        <v>86.808593000000002</v>
      </c>
      <c r="T641">
        <v>86.808593000000002</v>
      </c>
      <c r="U641">
        <f t="shared" si="51"/>
        <v>1</v>
      </c>
      <c r="V641">
        <f t="shared" si="49"/>
        <v>1</v>
      </c>
      <c r="X641" s="16">
        <v>7</v>
      </c>
    </row>
    <row r="642" spans="1:24" x14ac:dyDescent="0.25">
      <c r="A642" s="9">
        <v>5</v>
      </c>
      <c r="B642" s="32">
        <f t="shared" si="53"/>
        <v>94.186237000000006</v>
      </c>
      <c r="C642" s="32">
        <f t="shared" si="53"/>
        <v>47.326079999999997</v>
      </c>
      <c r="D642" s="32">
        <f t="shared" si="53"/>
        <v>6.3248749999999996</v>
      </c>
      <c r="E642" s="32">
        <f t="shared" si="53"/>
        <v>-0.99186399999999997</v>
      </c>
      <c r="F642" s="32">
        <f t="shared" si="53"/>
        <v>-32.394142000000002</v>
      </c>
      <c r="G642" s="32">
        <f t="shared" si="53"/>
        <v>-32.828082999999999</v>
      </c>
      <c r="H642" s="32">
        <f t="shared" si="53"/>
        <v>-38.762278999999999</v>
      </c>
      <c r="I642" s="32">
        <f t="shared" si="53"/>
        <v>-42.860830999999997</v>
      </c>
      <c r="J642" s="31">
        <v>-0.99186399999999997</v>
      </c>
      <c r="K642" s="31">
        <v>-32.828082999999999</v>
      </c>
      <c r="L642" s="31">
        <v>-38.762278999999999</v>
      </c>
      <c r="M642" s="31">
        <v>-42.860830999999997</v>
      </c>
      <c r="N642" s="31">
        <v>94.186237000000006</v>
      </c>
      <c r="O642" s="31">
        <v>47.326079999999997</v>
      </c>
      <c r="P642" s="31">
        <v>-32.394142000000002</v>
      </c>
      <c r="Q642" s="31">
        <v>6.3248749999999996</v>
      </c>
      <c r="S642" s="33">
        <f t="shared" si="50"/>
        <v>94.186237000000006</v>
      </c>
      <c r="T642">
        <v>94.186237000000006</v>
      </c>
      <c r="U642">
        <f t="shared" si="51"/>
        <v>1</v>
      </c>
      <c r="V642">
        <f t="shared" si="49"/>
        <v>1</v>
      </c>
      <c r="X642" s="16">
        <v>5</v>
      </c>
    </row>
    <row r="643" spans="1:24" x14ac:dyDescent="0.25">
      <c r="A643" s="9">
        <v>6</v>
      </c>
      <c r="B643" s="32">
        <f t="shared" si="53"/>
        <v>37.641221999999999</v>
      </c>
      <c r="C643" s="32">
        <f t="shared" si="53"/>
        <v>27.685922000000001</v>
      </c>
      <c r="D643" s="32">
        <f t="shared" si="53"/>
        <v>21.612002</v>
      </c>
      <c r="E643" s="32">
        <f t="shared" si="53"/>
        <v>-6.9135010000000001</v>
      </c>
      <c r="F643" s="32">
        <f t="shared" si="53"/>
        <v>-12.858447</v>
      </c>
      <c r="G643" s="32">
        <f t="shared" si="53"/>
        <v>-15.780127999999999</v>
      </c>
      <c r="H643" s="32">
        <f t="shared" si="53"/>
        <v>-16.266925000000001</v>
      </c>
      <c r="I643" s="32">
        <f t="shared" si="53"/>
        <v>-35.120147000000003</v>
      </c>
      <c r="J643" s="31">
        <v>-12.858447</v>
      </c>
      <c r="K643" s="31">
        <v>37.641221999999999</v>
      </c>
      <c r="L643" s="31">
        <v>-15.780127999999999</v>
      </c>
      <c r="M643" s="31">
        <v>-16.266925000000001</v>
      </c>
      <c r="N643" s="31">
        <v>27.685922000000001</v>
      </c>
      <c r="O643" s="31">
        <v>21.612002</v>
      </c>
      <c r="P643" s="31">
        <v>-6.9135010000000001</v>
      </c>
      <c r="Q643" s="31">
        <v>-35.120147000000003</v>
      </c>
      <c r="S643" s="33">
        <f t="shared" si="50"/>
        <v>21.612002</v>
      </c>
      <c r="T643">
        <v>21.612002</v>
      </c>
      <c r="U643">
        <f t="shared" si="51"/>
        <v>3</v>
      </c>
      <c r="V643">
        <f t="shared" si="49"/>
        <v>0.33333333333333331</v>
      </c>
      <c r="X643" s="16">
        <v>2</v>
      </c>
    </row>
    <row r="644" spans="1:24" x14ac:dyDescent="0.25">
      <c r="A644" s="9">
        <v>2</v>
      </c>
      <c r="B644" s="32">
        <f t="shared" si="53"/>
        <v>21.322355999999999</v>
      </c>
      <c r="C644" s="32">
        <f t="shared" si="53"/>
        <v>19.598658</v>
      </c>
      <c r="D644" s="32">
        <f t="shared" si="53"/>
        <v>3.3551980000000001</v>
      </c>
      <c r="E644" s="32">
        <f t="shared" si="53"/>
        <v>-4.9122159999999999</v>
      </c>
      <c r="F644" s="32">
        <f t="shared" si="53"/>
        <v>-7.2531040000000004</v>
      </c>
      <c r="G644" s="32">
        <f t="shared" si="53"/>
        <v>-9.1833799999999997</v>
      </c>
      <c r="H644" s="32">
        <f t="shared" si="53"/>
        <v>-10.359411</v>
      </c>
      <c r="I644" s="32">
        <f t="shared" si="53"/>
        <v>-12.568103000000001</v>
      </c>
      <c r="J644" s="31">
        <v>-7.2531040000000004</v>
      </c>
      <c r="K644" s="31">
        <v>-4.9122159999999999</v>
      </c>
      <c r="L644" s="31">
        <v>-12.568103000000001</v>
      </c>
      <c r="M644" s="31">
        <v>3.3551980000000001</v>
      </c>
      <c r="N644" s="31">
        <v>19.598658</v>
      </c>
      <c r="O644" s="31">
        <v>-9.1833799999999997</v>
      </c>
      <c r="P644" s="31">
        <v>21.322355999999999</v>
      </c>
      <c r="Q644" s="31">
        <v>-10.359411</v>
      </c>
      <c r="S644" s="33">
        <f t="shared" si="50"/>
        <v>-4.9122159999999999</v>
      </c>
      <c r="T644">
        <v>-4.9122159999999999</v>
      </c>
      <c r="U644">
        <f t="shared" si="51"/>
        <v>4</v>
      </c>
      <c r="V644">
        <f t="shared" ref="V644:V652" si="54">1/U644</f>
        <v>0.25</v>
      </c>
      <c r="X644" s="16">
        <v>7</v>
      </c>
    </row>
    <row r="645" spans="1:24" x14ac:dyDescent="0.25">
      <c r="A645" s="9">
        <v>2</v>
      </c>
      <c r="B645" s="32">
        <f t="shared" si="53"/>
        <v>144.658827</v>
      </c>
      <c r="C645" s="32">
        <f t="shared" si="53"/>
        <v>83.14631</v>
      </c>
      <c r="D645" s="32">
        <f t="shared" si="53"/>
        <v>48.174788999999997</v>
      </c>
      <c r="E645" s="32">
        <f t="shared" si="53"/>
        <v>-23.131844999999998</v>
      </c>
      <c r="F645" s="32">
        <f t="shared" si="53"/>
        <v>-48.693294000000002</v>
      </c>
      <c r="G645" s="32">
        <f t="shared" si="53"/>
        <v>-59.877110000000002</v>
      </c>
      <c r="H645" s="32">
        <f t="shared" si="53"/>
        <v>-70.616230999999999</v>
      </c>
      <c r="I645" s="32">
        <f t="shared" si="53"/>
        <v>-73.661484999999999</v>
      </c>
      <c r="J645" s="31">
        <v>-70.616230999999999</v>
      </c>
      <c r="K645" s="31">
        <v>48.174788999999997</v>
      </c>
      <c r="L645" s="31">
        <v>-59.877110000000002</v>
      </c>
      <c r="M645" s="31">
        <v>-73.661484999999999</v>
      </c>
      <c r="N645" s="31">
        <v>83.14631</v>
      </c>
      <c r="O645" s="31">
        <v>-23.131844999999998</v>
      </c>
      <c r="P645" s="31">
        <v>144.658827</v>
      </c>
      <c r="Q645" s="31">
        <v>-48.693294000000002</v>
      </c>
      <c r="S645" s="33">
        <f t="shared" ref="S645:S652" si="55">IF(A645=1,J645,IF(A645=2,K645,IF(A645=3,L645,IF(A645=4,M645,IF(A645=5,N645,IF(A645=6,O645,IF(A645=7,P645,IF(A645=8,Q645,0))))))))</f>
        <v>48.174788999999997</v>
      </c>
      <c r="T645">
        <v>48.174788999999997</v>
      </c>
      <c r="U645">
        <f t="shared" ref="U645:U652" si="56">IF(T645=B645,1,IF(T645=C645,2,IF(T645=D645,3,IF(E645=T645,4,IF(F645=T645,5,IF(G645=T645,6,IF(H645=T645,7,IF(I645=T645,8,0))))))))</f>
        <v>3</v>
      </c>
      <c r="V645">
        <f t="shared" si="54"/>
        <v>0.33333333333333331</v>
      </c>
      <c r="X645" s="16">
        <v>7</v>
      </c>
    </row>
    <row r="646" spans="1:24" x14ac:dyDescent="0.25">
      <c r="A646" s="9">
        <v>2</v>
      </c>
      <c r="B646" s="32">
        <f t="shared" si="53"/>
        <v>22.514150000000001</v>
      </c>
      <c r="C646" s="32">
        <f t="shared" si="53"/>
        <v>3.7550409999999999</v>
      </c>
      <c r="D646" s="32">
        <f t="shared" si="53"/>
        <v>-1.8700600000000001</v>
      </c>
      <c r="E646" s="32">
        <f t="shared" si="53"/>
        <v>-2.0456110000000001</v>
      </c>
      <c r="F646" s="32">
        <f t="shared" si="53"/>
        <v>-2.115888</v>
      </c>
      <c r="G646" s="32">
        <f t="shared" si="53"/>
        <v>-4.59781</v>
      </c>
      <c r="H646" s="32">
        <f t="shared" si="53"/>
        <v>-7.29556</v>
      </c>
      <c r="I646" s="32">
        <f t="shared" si="53"/>
        <v>-8.3442629999999998</v>
      </c>
      <c r="J646" s="31">
        <v>-4.59781</v>
      </c>
      <c r="K646" s="31">
        <v>22.514150000000001</v>
      </c>
      <c r="L646" s="31">
        <v>-2.0456110000000001</v>
      </c>
      <c r="M646" s="31">
        <v>-7.29556</v>
      </c>
      <c r="N646" s="31">
        <v>-8.3442629999999998</v>
      </c>
      <c r="O646" s="31">
        <v>-1.8700600000000001</v>
      </c>
      <c r="P646" s="31">
        <v>3.7550409999999999</v>
      </c>
      <c r="Q646" s="31">
        <v>-2.115888</v>
      </c>
      <c r="S646" s="33">
        <f t="shared" si="55"/>
        <v>22.514150000000001</v>
      </c>
      <c r="T646">
        <v>22.514150000000001</v>
      </c>
      <c r="U646">
        <f t="shared" si="56"/>
        <v>1</v>
      </c>
      <c r="V646">
        <f t="shared" si="54"/>
        <v>1</v>
      </c>
      <c r="X646" s="16">
        <v>2</v>
      </c>
    </row>
    <row r="647" spans="1:24" x14ac:dyDescent="0.25">
      <c r="A647" s="9">
        <v>5</v>
      </c>
      <c r="B647" s="32">
        <f t="shared" si="53"/>
        <v>41.891531000000001</v>
      </c>
      <c r="C647" s="32">
        <f t="shared" si="53"/>
        <v>16.68938</v>
      </c>
      <c r="D647" s="32">
        <f t="shared" si="53"/>
        <v>9.4897729999999996</v>
      </c>
      <c r="E647" s="32">
        <f t="shared" si="53"/>
        <v>-1.6360459999999999</v>
      </c>
      <c r="F647" s="32">
        <f t="shared" si="53"/>
        <v>-6.9497530000000003</v>
      </c>
      <c r="G647" s="32">
        <f t="shared" si="53"/>
        <v>-17.463902000000001</v>
      </c>
      <c r="H647" s="32">
        <f t="shared" si="53"/>
        <v>-20.876771999999999</v>
      </c>
      <c r="I647" s="32">
        <f t="shared" si="53"/>
        <v>-21.144213000000001</v>
      </c>
      <c r="J647" s="31">
        <v>-6.9497530000000003</v>
      </c>
      <c r="K647" s="31">
        <v>16.68938</v>
      </c>
      <c r="L647" s="31">
        <v>-20.876771999999999</v>
      </c>
      <c r="M647" s="31">
        <v>-17.463902000000001</v>
      </c>
      <c r="N647" s="31">
        <v>9.4897729999999996</v>
      </c>
      <c r="O647" s="31">
        <v>-21.144213000000001</v>
      </c>
      <c r="P647" s="31">
        <v>41.891531000000001</v>
      </c>
      <c r="Q647" s="31">
        <v>-1.6360459999999999</v>
      </c>
      <c r="S647" s="33">
        <f t="shared" si="55"/>
        <v>9.4897729999999996</v>
      </c>
      <c r="T647">
        <v>9.4897729999999996</v>
      </c>
      <c r="U647">
        <f t="shared" si="56"/>
        <v>3</v>
      </c>
      <c r="V647">
        <f t="shared" si="54"/>
        <v>0.33333333333333331</v>
      </c>
      <c r="X647" s="16">
        <v>7</v>
      </c>
    </row>
    <row r="648" spans="1:24" x14ac:dyDescent="0.25">
      <c r="A648" s="9">
        <v>5</v>
      </c>
      <c r="B648" s="32">
        <f t="shared" si="53"/>
        <v>146.554509</v>
      </c>
      <c r="C648" s="32">
        <f t="shared" si="53"/>
        <v>96.326003999999998</v>
      </c>
      <c r="D648" s="32">
        <f t="shared" si="53"/>
        <v>52.67501</v>
      </c>
      <c r="E648" s="32">
        <f t="shared" si="53"/>
        <v>22.970839000000002</v>
      </c>
      <c r="F648" s="32">
        <f t="shared" si="53"/>
        <v>-57.071658999999997</v>
      </c>
      <c r="G648" s="32">
        <f t="shared" si="53"/>
        <v>-67.665678</v>
      </c>
      <c r="H648" s="32">
        <f t="shared" si="53"/>
        <v>-78.719491000000005</v>
      </c>
      <c r="I648" s="32">
        <f t="shared" si="53"/>
        <v>-115.069571</v>
      </c>
      <c r="J648" s="31">
        <v>22.970839000000002</v>
      </c>
      <c r="K648" s="31">
        <v>52.67501</v>
      </c>
      <c r="L648" s="31">
        <v>-78.719491000000005</v>
      </c>
      <c r="M648" s="31">
        <v>-115.069571</v>
      </c>
      <c r="N648" s="31">
        <v>96.326003999999998</v>
      </c>
      <c r="O648" s="31">
        <v>-57.071658999999997</v>
      </c>
      <c r="P648" s="31">
        <v>146.554509</v>
      </c>
      <c r="Q648" s="31">
        <v>-67.665678</v>
      </c>
      <c r="S648" s="33">
        <f t="shared" si="55"/>
        <v>96.326003999999998</v>
      </c>
      <c r="T648">
        <v>96.326003999999998</v>
      </c>
      <c r="U648">
        <f t="shared" si="56"/>
        <v>2</v>
      </c>
      <c r="V648">
        <f t="shared" si="54"/>
        <v>0.5</v>
      </c>
      <c r="X648" s="16">
        <v>7</v>
      </c>
    </row>
    <row r="649" spans="1:24" x14ac:dyDescent="0.25">
      <c r="A649" s="9">
        <v>6</v>
      </c>
      <c r="B649" s="32">
        <f t="shared" si="53"/>
        <v>50.748735000000003</v>
      </c>
      <c r="C649" s="32">
        <f t="shared" si="53"/>
        <v>26.128709000000001</v>
      </c>
      <c r="D649" s="32">
        <f t="shared" si="53"/>
        <v>13.766461</v>
      </c>
      <c r="E649" s="32">
        <f t="shared" si="53"/>
        <v>9.6351650000000006</v>
      </c>
      <c r="F649" s="32">
        <f t="shared" si="53"/>
        <v>-10.293735</v>
      </c>
      <c r="G649" s="32">
        <f t="shared" si="53"/>
        <v>-21.502510999999998</v>
      </c>
      <c r="H649" s="32">
        <f t="shared" si="53"/>
        <v>-27.342684999999999</v>
      </c>
      <c r="I649" s="32">
        <f t="shared" si="53"/>
        <v>-41.140141999999997</v>
      </c>
      <c r="J649" s="31">
        <v>9.6351650000000006</v>
      </c>
      <c r="K649" s="31">
        <v>-41.140141999999997</v>
      </c>
      <c r="L649" s="31">
        <v>26.128709000000001</v>
      </c>
      <c r="M649" s="31">
        <v>-21.502510999999998</v>
      </c>
      <c r="N649" s="31">
        <v>13.766461</v>
      </c>
      <c r="O649" s="31">
        <v>50.748735000000003</v>
      </c>
      <c r="P649" s="31">
        <v>-10.293735</v>
      </c>
      <c r="Q649" s="31">
        <v>-27.342684999999999</v>
      </c>
      <c r="S649" s="33">
        <f t="shared" si="55"/>
        <v>50.748735000000003</v>
      </c>
      <c r="T649">
        <v>50.748735000000003</v>
      </c>
      <c r="U649">
        <f t="shared" si="56"/>
        <v>1</v>
      </c>
      <c r="V649">
        <f t="shared" si="54"/>
        <v>1</v>
      </c>
      <c r="X649" s="16">
        <v>6</v>
      </c>
    </row>
    <row r="650" spans="1:24" x14ac:dyDescent="0.25">
      <c r="A650" s="9">
        <v>2</v>
      </c>
      <c r="B650" s="32">
        <f t="shared" si="53"/>
        <v>11.73775</v>
      </c>
      <c r="C650" s="32">
        <f t="shared" si="53"/>
        <v>11.654868</v>
      </c>
      <c r="D650" s="32">
        <f t="shared" si="53"/>
        <v>6.0742229999999999</v>
      </c>
      <c r="E650" s="32">
        <f t="shared" si="53"/>
        <v>1.432007</v>
      </c>
      <c r="F650" s="32">
        <f t="shared" si="53"/>
        <v>0.41803499999999999</v>
      </c>
      <c r="G650" s="32">
        <f t="shared" si="53"/>
        <v>-7.8690509999999998</v>
      </c>
      <c r="H650" s="32">
        <f t="shared" si="53"/>
        <v>-9.8779160000000008</v>
      </c>
      <c r="I650" s="32">
        <f t="shared" si="53"/>
        <v>-13.569913</v>
      </c>
      <c r="J650" s="31">
        <v>11.73775</v>
      </c>
      <c r="K650" s="31">
        <v>6.0742229999999999</v>
      </c>
      <c r="L650" s="31">
        <v>-13.569913</v>
      </c>
      <c r="M650" s="31">
        <v>-7.8690509999999998</v>
      </c>
      <c r="N650" s="31">
        <v>11.654868</v>
      </c>
      <c r="O650" s="31">
        <v>1.432007</v>
      </c>
      <c r="P650" s="31">
        <v>-9.8779160000000008</v>
      </c>
      <c r="Q650" s="31">
        <v>0.41803499999999999</v>
      </c>
      <c r="S650" s="33">
        <f t="shared" si="55"/>
        <v>6.0742229999999999</v>
      </c>
      <c r="T650">
        <v>6.0742229999999999</v>
      </c>
      <c r="U650">
        <f t="shared" si="56"/>
        <v>3</v>
      </c>
      <c r="V650">
        <f t="shared" si="54"/>
        <v>0.33333333333333331</v>
      </c>
      <c r="X650" s="16">
        <v>1</v>
      </c>
    </row>
    <row r="651" spans="1:24" x14ac:dyDescent="0.25">
      <c r="A651" s="9">
        <v>6</v>
      </c>
      <c r="B651" s="32">
        <f t="shared" si="53"/>
        <v>29.890642</v>
      </c>
      <c r="C651" s="32">
        <f t="shared" si="53"/>
        <v>9.5764610000000001</v>
      </c>
      <c r="D651" s="32">
        <f t="shared" si="53"/>
        <v>8.848077</v>
      </c>
      <c r="E651" s="32">
        <f t="shared" si="53"/>
        <v>0.54913400000000001</v>
      </c>
      <c r="F651" s="32">
        <f t="shared" si="53"/>
        <v>-0.55556300000000003</v>
      </c>
      <c r="G651" s="32">
        <f t="shared" si="53"/>
        <v>-10.869728</v>
      </c>
      <c r="H651" s="32">
        <f t="shared" si="53"/>
        <v>-12.264744</v>
      </c>
      <c r="I651" s="32">
        <f t="shared" si="53"/>
        <v>-25.174284</v>
      </c>
      <c r="J651" s="31">
        <v>29.890642</v>
      </c>
      <c r="K651" s="31">
        <v>-10.869728</v>
      </c>
      <c r="L651" s="31">
        <v>-0.55556300000000003</v>
      </c>
      <c r="M651" s="31">
        <v>-25.174284</v>
      </c>
      <c r="N651" s="31">
        <v>8.848077</v>
      </c>
      <c r="O651" s="31">
        <v>9.5764610000000001</v>
      </c>
      <c r="P651" s="31">
        <v>0.54913400000000001</v>
      </c>
      <c r="Q651" s="31">
        <v>-12.264744</v>
      </c>
      <c r="S651" s="33">
        <f t="shared" si="55"/>
        <v>9.5764610000000001</v>
      </c>
      <c r="T651">
        <v>9.5764610000000001</v>
      </c>
      <c r="U651">
        <f t="shared" si="56"/>
        <v>2</v>
      </c>
      <c r="V651">
        <f t="shared" si="54"/>
        <v>0.5</v>
      </c>
      <c r="X651" s="16">
        <v>1</v>
      </c>
    </row>
    <row r="652" spans="1:24" x14ac:dyDescent="0.25">
      <c r="A652" s="9">
        <v>5</v>
      </c>
      <c r="B652" s="32">
        <f t="shared" si="53"/>
        <v>20.54486</v>
      </c>
      <c r="C652" s="32">
        <f t="shared" si="53"/>
        <v>10.512146</v>
      </c>
      <c r="D652" s="32">
        <f t="shared" si="53"/>
        <v>8.0126109999999997</v>
      </c>
      <c r="E652" s="32">
        <f t="shared" si="53"/>
        <v>-1.8597220000000001</v>
      </c>
      <c r="F652" s="32">
        <f t="shared" si="53"/>
        <v>-6.0065280000000003</v>
      </c>
      <c r="G652" s="32">
        <f t="shared" si="53"/>
        <v>-8.1020590000000006</v>
      </c>
      <c r="H652" s="32">
        <f t="shared" si="53"/>
        <v>-9.4000109999999992</v>
      </c>
      <c r="I652" s="32">
        <f t="shared" si="53"/>
        <v>-13.701302999999999</v>
      </c>
      <c r="J652" s="31">
        <v>-9.4000109999999992</v>
      </c>
      <c r="K652" s="31">
        <v>-6.0065280000000003</v>
      </c>
      <c r="L652" s="31">
        <v>-1.8597220000000001</v>
      </c>
      <c r="M652" s="31">
        <v>-13.701302999999999</v>
      </c>
      <c r="N652" s="31">
        <v>-8.1020590000000006</v>
      </c>
      <c r="O652" s="31">
        <v>10.512146</v>
      </c>
      <c r="P652" s="31">
        <v>20.54486</v>
      </c>
      <c r="Q652" s="31">
        <v>8.0126109999999997</v>
      </c>
      <c r="S652" s="33">
        <f t="shared" si="55"/>
        <v>-8.1020590000000006</v>
      </c>
      <c r="T652">
        <v>-8.1020590000000006</v>
      </c>
      <c r="U652">
        <f t="shared" si="56"/>
        <v>6</v>
      </c>
      <c r="V652">
        <f t="shared" si="54"/>
        <v>0.16666666666666666</v>
      </c>
      <c r="X652" s="16">
        <v>7</v>
      </c>
    </row>
  </sheetData>
  <mergeCells count="3">
    <mergeCell ref="J1:Q2"/>
    <mergeCell ref="A1:A2"/>
    <mergeCell ref="B1: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datos-molina</vt:lpstr>
      <vt:lpstr>Probabilidades</vt:lpstr>
      <vt:lpstr>Información</vt:lpstr>
      <vt:lpstr>Seguidores-Respuestas</vt:lpstr>
      <vt:lpstr>INPUT-OUTPUT y ERROR</vt:lpstr>
      <vt:lpstr>ERROR</vt:lpstr>
      <vt:lpstr>MRR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creator>
  <cp:lastModifiedBy>David Molina Garrido</cp:lastModifiedBy>
  <dcterms:created xsi:type="dcterms:W3CDTF">2016-08-26T02:54:51Z</dcterms:created>
  <dcterms:modified xsi:type="dcterms:W3CDTF">2016-10-27T23:55:56Z</dcterms:modified>
</cp:coreProperties>
</file>