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_and_answers" sheetId="1" r:id="rId4"/>
    <sheet state="visible" name="Analysis" sheetId="2" r:id="rId5"/>
    <sheet state="visible" name="Old questions_and_answers" sheetId="3" r:id="rId6"/>
  </sheets>
  <definedNames/>
  <calcPr/>
</workbook>
</file>

<file path=xl/sharedStrings.xml><?xml version="1.0" encoding="utf-8"?>
<sst xmlns="http://schemas.openxmlformats.org/spreadsheetml/2006/main" count="233" uniqueCount="163">
  <si>
    <t>Question</t>
  </si>
  <si>
    <t>Question Type</t>
  </si>
  <si>
    <t>Answer</t>
  </si>
  <si>
    <t>Base LLM (GPT-4o)</t>
  </si>
  <si>
    <t>Absolute percentage error</t>
  </si>
  <si>
    <t>Naïve RAG</t>
  </si>
  <si>
    <t>Absolute percentage error2</t>
  </si>
  <si>
    <t>Self-RAG + Reranking</t>
  </si>
  <si>
    <t>Absolute percentage error3</t>
  </si>
  <si>
    <t>What is the total revenue of Amazon (AMZN) in 2023?</t>
  </si>
  <si>
    <t>Quantitative - Single Stock/Year</t>
  </si>
  <si>
    <t>The total revenue of Amazon (AMZN) in 2023 is $574,785 million.</t>
  </si>
  <si>
    <t>None</t>
  </si>
  <si>
    <t xml:space="preserve">Amazon's total revenue for the year 2023 was $574.785 billion. This figure represents the company's total net sales for the 12 months ended December 31, 2023.
</t>
  </si>
  <si>
    <t>What is the total of the share repurchase activities Meta engaged in 2024</t>
  </si>
  <si>
    <t xml:space="preserve">During the nine months
ended September 30, 2024, we repurchased and subsequently retired 65 million shares of our Class A common stock for an aggregate
amount of $29.81 billion, which includes the 1% excise tax accruals as a result of the Inflation Reduction Act of 2022. As of
September 30, 2024, $51.28 billion remained available and authorized for repurchases.
</t>
  </si>
  <si>
    <t>In 2024, Meta engaged in share repurchase activities totaling 14.64 b i l l i o n ∗ ∗ d u r i n g t h e f i r s t q u a r t e r ( J a n u a r y t o M a r c h ) a n d ∗ ∗ 14.64billion∗∗duringthefirstquarter(JanuarytoMarch)and∗∗20.03 billion during the second half of the year (up to September). Therefore, the total share repurchase activities for 2024 amount to $34.67 billion.</t>
  </si>
  <si>
    <t xml:space="preserve">29.81billiononsharerepurchaseactivitiesduringtheninemonthsendedSeptember30,2024.Thisamountincludes14.64 billion for the first quarter and $20.95 billion for the second quarter. The total reflects the company's ongoing share repurchase program authorized by its board of directors.
</t>
  </si>
  <si>
    <t>What was Nvidia largest segment by revenue for the year ended January 30, 2022</t>
  </si>
  <si>
    <t>Nvidia's largest segment by revenue for the year ended January 30, 2022, was the Gaming segment. The Gaming segment generated 12 , 462 m i l l i o n i n r e v e n u e , f o l l o w e d c l o s e l y b y t h e D a t a C e n t e r s e g m e n t , w h i c h g e n e r a t e d 12,462 million</t>
  </si>
  <si>
    <t>For the year ended January 30, 2022, Nvidia's largest segment by revenue was the Gaming segment. This segment generated approximately $12.5 billion in revenue, making it the primary driver of the company's overall financial performance during that period.</t>
  </si>
  <si>
    <t>For the year ended January 30, 2022, Nvidia's largest segment by revenue was Gaming, which generated 12 , 462 m i l l i o n ∗ ∗ . T h i s w a s f o l l o w e d b y t h e ∗ ∗ D a t a C e n t e r ∗ ∗ s e g m e n t w i t h ∗ ∗ 12,462million∗∗.Thiswasfollowedbythe∗∗DataCenter∗∗segmentwith∗∗10,613 million in revenue (1, 2).</t>
  </si>
  <si>
    <t>Nvidia's highest revenue segment for the fiscal year ending January 30, 2022, was the Gaming segment, which generated 12 , 462 m i l l i o n . T h e s e c o n d h i g h e s t w a s t h e D a t a C e n t e r s e g m e n t , w i t h 12,462million.ThesecondhighestwastheDataCentersegment,with10,613 million in revenue. Overall, Nvidia reported total revenue of $26,914 million for that fiscal year.</t>
  </si>
  <si>
    <t>How much is Google spending on research and development for 2023?</t>
  </si>
  <si>
    <t>31,370 million $</t>
  </si>
  <si>
    <t xml:space="preserve">Which drug category has Eli Lilly seen the largest percentage decrease in Net Sales year on year in 2024? How much was the percentage decrease? </t>
  </si>
  <si>
    <t>The drug category with the largest year-on-year percentage decrease in Net Sales for Eli Lilly in 2024 was "Forteo®," which saw a decrease of $61 million (52%)</t>
  </si>
  <si>
    <t>The drug category with the largest year-on-year percentage decrease in Net Sales for Eli Lilly in 2024 was "Forteo®," which saw a decrease of $61 million (50.2%)</t>
  </si>
  <si>
    <t xml:space="preserve">For 2022-2024, which product line has the highest growth for Apple's (AAPL) total revenue? What's the revenue across theses years? </t>
  </si>
  <si>
    <t>Qualitative - Single Stock/Year</t>
  </si>
  <si>
    <t xml:space="preserve">The product line that has been becoming increasingly profitable to Apple's total revenue over the recent three years is the "Services" line. The revenues from Services are as follows:
Year ending September 24, 2022: $78,129 million
Year ending September 30, 2023: $85,200 million
Year ending September 28, 2024: $96,169 million
This progression shows a consistent increase in revenue from the Services segment, which is becoming a more significant contributor to Apple's total revenue.
</t>
  </si>
  <si>
    <t xml:space="preserve">As of my last update in October 2023, Apple's most profitable product line has been its Services segment, which includes offerings such as the App Store, Apple Music, iCloud, and Apple TV+. Over the past three years, this segment has shown significant growth and has increasingly contributed to Apple's total revenue.
In terms of revenue, for the fiscal year 2022, Apple's Services revenue was approximately $78 billion, and it continued to grow in 2023. For the most accurate and up-to-date figures, I recommend checking Apple's latest quarterly earnings reports or financial statements, as they provide detailed breakdowns of revenue by product line.
</t>
  </si>
  <si>
    <t>Answer: For the years 2022-2024, the product line with the highest growth in Apple's total revenue is Services. The revenue figures across these years are as follows: 2022: $78,129 million 2023: $85,200 million 2024: $96,169 million The growth in revenue for Services from 2022 to 2024 is significant, increasing from 78 , 129 m i l l i o n i n 2022 t o 78,129millionin2022to96,169 million in 2024, which represents a growth of approximately 23% over the period (78,129 to 96,169) (1, 2, 3). Citations: Apple Inc. (AAPL) 10-K report for Sep. 24, 2022 Apple Inc. (AAPL) 10-K report for Sep. 30, 2023 Apple Inc. (AAPL) 10-K report for Sep. 28, 2024</t>
  </si>
  <si>
    <t>{'The product line with the highest revenue growth for Apple from 2022 to 2024 is Services, with revenue figures of $78,129 million in 2022, $85,200 million in 2023, and $96,169 million in 2024. This represents a growth of approximately 23.1% over the two years. In comparison, the total net sales for Apple were $394,328 million in 2022, $383,285 million in 2023, and $391,035 million in 2024.'}</t>
  </si>
  <si>
    <t>What significant accounting policy changes, if any, did Tesla disclose in Q3 2022?</t>
  </si>
  <si>
    <t xml:space="preserve">Recently adopted accounting pronouncements
In November 2021, the FASB issued ASU No. 2021-10, Government Assistance (Topic 832). This ASU requires business
entities to disclose information about government assistance they receive if the transactions were accounted for by analogy to either
a grant or a contribution accounting model. The disclosure requirements include the nature of the transaction and the related
accounting policy used, the line items on the balance sheets and statements of operations that are affected and the amounts
applicable to each financial statement line item and the significant terms and conditions of the transactions. The ASU is effective
for annual periods beginning after December 15, 2021. The disclosure requirements can be applied either retrospectively or
prospectively to all transactions in the scope of the amendments that are reflected in the financial statements at the date of initial
application and new transactions that are entered into after the date of initial application. We adopted the ASU prospectively on
January 1, 2022. The additional annual disclosures required are not expected to have a material impact on our consolidated
financial statements.
</t>
  </si>
  <si>
    <t xml:space="preserve">In Q3 2022, Tesla disclosed a significant accounting policy change related to the treatment of its vehicle inventory. The company shifted from using the lower of cost or market method to a more consistent approach in valuing its inventory. This change was made to better align with the way the company manages its inventory and reflects the current market conditions. Additionally, Tesla continued to emphasize its focus on long-term growth and profitability, which may have influenced its accounting practices. For the most accurate and detailed information, it's always best to refer to Tesla's official financial statements or earnings calls from that period.
</t>
  </si>
  <si>
    <t xml:space="preserve">In the Q3 2022 10-Q report, Tesla disclosed the following significant accounting policy changes:
Use of Estimates: Management emphasized that the preparation of financial statements in accordance with U.S. GAAP requires estimates and assumptions that affect reported amounts. The COVID-19 pandemic has introduced uncertainty that could impact these estimates, particularly regarding resale value guarantees, sales return reserves, and inventory valuation. However, as of the report's issuance, management was not aware of any specific events that required updates to their estimates or materially affected asset or liability values (1).
Reclassifications: Certain prior period balances were reclassified to conform to the current period presentation in the consolidated financial statements (1).
Revenue Recognition: Tesla recognized revenue due to changes in regulation, which amounted to $288 million during the nine months ended September 30, 2022 (1).
These changes reflect Tesla's ongoing adjustments to its accounting practices in response to external economic conditions and internal operational needs.
Sources:
Tesla, Inc. (TSLA) 10-Q report for Sep. 30, 2022.
</t>
  </si>
  <si>
    <t>In Q3 2022, Tesla disclosed that the interim consolidated financial statements were prepared on the same basis as the annual consolidated financial statements, reflecting all normal recurring adjustments necessary for a fair statement of results. They also noted that certain prior period balances had been reclassified to conform to the current period presentation. Additionally, they emphasized the use of estimates in financial reporting, particularly due to uncertainties stemming from the COVID-19 pandemic.</t>
  </si>
  <si>
    <t>What legal proceedings or contingencies were disclosed by Amazon in Q3 2022 and how might they potentially impact Amazon ?</t>
  </si>
  <si>
    <t xml:space="preserve">In January 2022, VideoLabs, Inc. and VL Collective IP LLC filed a complaint against Amazon.com, Inc. and Amazon Web
Services, Inc. in the United States District Court for the Western District of Texas. The complaint alleges, among other things, that
Amazon Prime Video, Amazon Glow, Amazon Echo Show, Fire TV, Fire TV Cube, Fire TV Stick, Fire Tablets, AWS Elemental
MediaConvert, AWS Elemental Live, AWS Elemental Server, AWS Elemental MediaPackage, AWS Elemental MediaLive, and
Amazon Elastic Transcoder infringe U.S. Patent Nos. 7,769,238 and 8,139,878; both entitled “Picture Coding Method and Picture
Decoding Method”, and 7,970,059, entitled “Variable Length Coding Method and Variable Length Decoding Method”;
In October 2020, BroadbandiTV, Inc. filed a complaint against Amazon.com, Inc., Amazon.com Services LLC, and Amazon
Web Services, Inc. in the United States District Court for the Western District of Texas. The complaint alleges, among other things,
that certain Amazon Prime Video features and services infringe U.S. Patent
Beginning in March 2020, with Frame-Wilson v. Amazon.com, Inc. filed in the United States District Court for the Western
District of Washington, private litigants have filed a number of cases in the U.S. and Canada alleging, among other things, price
fixing arrangements between Amazon.com, Inc. and vendors and third-party sellers in Amazon’s stores, monopolization and
attempted monopolization, and consumer protection and unjust enrichment claims. </t>
  </si>
  <si>
    <t xml:space="preserve">In Q3 2022, Amazon disclosed several legal proceedings and contingencies that could potentially impact the company. One significant issue was related to antitrust investigations and lawsuits, particularly in the European Union and the United States. These legal challenges could lead to regulatory changes, fines, or operational restrictions that might affect Amazon's business practices and market competitiveness.
Additionally, Amazon faced various lawsuits concerning labor practices, intellectual property disputes, and consumer protection issues. The outcomes of these legal proceedings could result in financial liabilities, changes in operational procedures, or reputational damage, which might influence investor confidence and customer perception.
Overall, the legal landscape for Amazon in Q3 2022 highlighted potential risks that could affect its financial performance, operational strategies, and market position in the long term.
</t>
  </si>
  <si>
    <t xml:space="preserve">In Q3 2022, Amazon disclosed several legal proceedings and contingencies that could potentially impact the company. Key points include:
Kove IO, Inc. Litigation: Kove filed a complaint against Amazon Web Services, alleging patent infringement related to Amazon S3 and DynamoDB. The case was stayed in March 2022 but was lifted in November 2022. By July 2023, Kove claimed that potential damages could range from 517millionto1.03 billion if Amazon were found liable. Amazon disputes these allegations and intends to defend itself vigorously (1).
Dialect, LLC Complaint: This complaint involves allegations that Amazon's Alexa-enabled products infringe multiple patents. The damages sought are unspecified, and Amazon also disputes these claims (1).
Other Legal Proceedings: Amazon is involved in various claims and litigation, including potential regulatory proceedings related to patent and intellectual property matters, taxes, labor and employment, competition and antitrust, privacy and data protection, and consumer protection. The outcomes of these legal proceedings are unpredictable and could materially affect Amazon's operating results and cash flows (1).
Financial Impact: The legal proceedings and contingencies are inherently uncertain, and if estimates or assumptions change, Amazon may experience losses that could significantly impact its business and financial position (1).
These legal challenges highlight the potential financial risks and operational impacts that Amazon faces due to ongoing litigation and regulatory scrutiny.
Sources:
Amazon.com, Inc. (AMZN) 10-Q report for Sep. 30, 2022.
</t>
  </si>
  <si>
    <t>In Q3 2022, Amazon disclosed various legal proceedings, including patent infringement claims from Kove IO, Inc. and Dialect, LLC, which could result in significant damages if found liable, with estimates ranging from 517 m i l l i o n t o o v e r 517milliontoover1 billion. Additionally, Amazon is involved in disputes over non-income taxes and tax assessments in multiple jurisdictions, which could lead to further financial liabilities. The outcomes of these legal matters are uncertain and may materially impact Amazon's financial results and cash flows.</t>
  </si>
  <si>
    <t>Has there been any significant change in Apple's operating expenses in Q3 2022? If so, what are the key drivers for this change?</t>
  </si>
  <si>
    <t>Yes. Reason is increase in R&amp;D, and administrative/selling expenditure.</t>
  </si>
  <si>
    <t xml:space="preserve">In Q3 2022, Apple did experience a notable increase in operating expenses compared to previous quarters. The key drivers for this change included:
1. **Increased Research and Development (R&amp;D) Spending**: Apple continued to invest heavily in R&amp;D to support its innovation pipeline, particularly in areas like artificial intelligence, augmented reality, and new product development.
2. **Higher Marketing Expenses**: As Apple launched new products and services, marketing expenses rose to promote these offerings effectively.
3. **Supply Chain Challenges**: Ongoing global supply chain issues led to increased costs in logistics and procurement, impacting overall operating expenses.
4. **Employee Compensation**: Apple also faced rising labor costs, including salaries and benefits, as it sought to attract and retain talent in a competitive job market.
These factors collectively contributed to the increase in operating expenses during that quarter.
</t>
  </si>
  <si>
    <t xml:space="preserve">Yes, there has been a significant change in Apple's operating expenses in Q3 2022 compared to Q3 2021. In Q3 2022, Apple's total operating expenses were 12 , 809 m i l l i o n ∗ ∗ , w h i c h r e p r e s e n t s a n i n c r e a s e f r o m ∗ ∗ 12,809million∗∗,whichrepresentsanincreasefrom∗∗11,129 million in Q3 2021. This indicates an increase of $1,680 million or approximately 15.1% year-over-year. The key drivers for this change include: Research and Development (R&amp;D): R&amp;D expenses increased from 5 , 717 m i l l i o n ∗ ∗ i n Q 32021 t o ∗ ∗ 5,717million∗∗inQ32021to∗∗6,797 million in Q3 2022, reflecting a rise of $1,080 million or about 18.9%. Selling, General and Administrative (SG&amp;A): SG&amp;A expenses also saw an increase, rising from 5 , 412 m i l l i o n ∗ ∗ i n Q 32021 t o ∗ ∗ 5,412million∗∗inQ32021to∗∗6,012 million in Q3 2022, which is an increase of $600 million or approximately 11.1%. These increases in operating expenses were primarily driven by higher investments in R&amp;D and administrative costs as Apple continued to expand its product offerings and services (1). Sources: Apple Inc. (AAPL) 10-Q report for Jun. 25, 2022.
</t>
  </si>
  <si>
    <t>Yes, there was a significant change in Apple's operating expenses in Q3 2022. The total operating expenses increased to 12 , 809 m i l l i o n f r o m 12,809millionfrom11,129 million in the same quarter of the previous year, driven primarily by higher research and development costs, which rose to 6 , 797 m i l l i o n f r o m 6,797millionfrom5,717 million. Additionally, selling, general, and administrative expenses also increased, contributing to the overall rise in operating expenses</t>
  </si>
  <si>
    <t xml:space="preserve">Is Microsoft's Q3 2022 Tax Rate higher or lower than the statutory federal income tax rate? </t>
  </si>
  <si>
    <t>19%, lower</t>
  </si>
  <si>
    <t xml:space="preserve">In Q3 2022, Microsoft's effective tax rate was lower than the statutory federal income tax rate of 21%. For specific figures, Microsoft's effective tax rate for that quarter was around 14.5%. This difference can be attributed to various factors, including tax credits, deductions, and other adjustments that companies can utilize to lower their effective tax rates.
</t>
  </si>
  <si>
    <t xml:space="preserve">Microsoft's effective tax rate for the three months ended September 30, 2022, was 19% (0.19) (3 months ended)【9†source】. The statutory federal income tax rate is 21% (0.21)【6†source】【8†source】.
Therefore, Microsoft's Q3 2022 tax rate is lower than the statutory federal income tax rate.
</t>
  </si>
  <si>
    <t>Microsoft's effective tax rate for Q3 2022 was 19%, which is lower than the statutory federal income tax rate of 21%. This lower rate was primarily due to earnings taxed at lower rates in foreign jurisdictions. Therefore, Microsoft's Q3 2022 tax rate is lower than the statutory federal income tax rate.</t>
  </si>
  <si>
    <t>What is the change in Diluted earnings per share from Q3 2022 to Q3 2023 nine month period for Berkshire Hathaway BRK-B?</t>
  </si>
  <si>
    <t>Quantitative - Multi Stock/Year</t>
  </si>
  <si>
    <t>45.53 USD</t>
  </si>
  <si>
    <t>The change in Diluted earnings per share (EPS) for Berkshire Hathaway (BRK-B) from the nine-month period ending September 30, 2022, to the nine-month period ending September 30, 2023, is as follows:
Q3 2022: The diluted earnings per share for the nine months ended September 30, 2022, was -18.58 (USD) per Class B share.
Q3 2023: The diluted earnings per share for the nine months ended September 30, 2023, was 26.95 (USD) per Class B share.
To calculate the change:
Change = EPS (Q3 2023) - EPS (Q3 2022) = 26.95 - (-18.58) = 26.95 + 18.58 = 45.53 (USD)
Thus, the change in Diluted earnings per share from Q3 2022 to Q3 2023 for Berkshire Hathaway BRK-B is 45.53 USD.</t>
  </si>
  <si>
    <t>The diluted earnings per share for Berkshire Hathaway (BRK-B) for the nine-month period ended September 30, 2023, is 26.95 , c o m p a r e d t o − 26.95,comparedto−18.51 for the same period in 2022. This represents a change of $45.46.</t>
  </si>
  <si>
    <t>compare the total revenue percentage growth rate for Google and Microsoft from 2022 till 2023, for the same period</t>
  </si>
  <si>
    <t>GOOG 9 % vs META -1%</t>
  </si>
  <si>
    <t xml:space="preserve">To compare the total revenue percentage growth rate for Google (Alphabet Inc.) and Microsoft from 2022 to 2023, we need the total revenue figures for both companies for those years.
From the provided documents, we have the following information for Google:
Total Revenues for 2022: $282.836 billion (as of Dec. 31, 2022)
Total Revenues for 2023: {NONE} (the document does not provide this information)
For Microsoft, the documents do not contain any revenue figures for 2022 or 2023 either.
Since the necessary data for both companies is not available in the documents, we cannot calculate or compare the total revenue percentage growth rates.
Therefore, the answer is: {NONE}
</t>
  </si>
  <si>
    <t>How has stock based compensation increased from Tesla over the past three years</t>
  </si>
  <si>
    <t xml:space="preserve">2021: The total stock-based compensation expense was $2,121 million.
2022: This amount decreased to $1,560 million.
2023: The stock-based compensation expense increased again to $1,812 million.
</t>
  </si>
  <si>
    <t xml:space="preserve">As of my last update in October 2023, Tesla's stock-based compensation has seen significant increases over the past few years. In 2020, Tesla reported stock-based compensation expenses of approximately $1.5 billion. This figure rose in 2021, with expenses reaching around $2.5 billion, largely due to the company's performance and the need to attract and retain talent in a competitive market. By 2022, stock-based compensation continued to increase, with estimates around $3 billion, reflecting the company's ongoing growth and the expansion of its workforce.
The increase in stock-based compensation is often tied to the company's performance metrics and the value of its stock, which has seen substantial appreciation over these years. Tesla's approach to compensation is designed to align employee interests with shareholder value, incentivizing employees to contribute to the company's long-term success.
For the most accurate and up-to-date figures, it is advisable to check Tesla's latest financial statements or earnings reports, as these will provide the most current data on stock-based compensation.
</t>
  </si>
  <si>
    <t>Over the past three years, Tesla's stock-based compensation has shown the following trends:
2021: The total stock-based compensation expense was $2,121 million.
2022: This amount decreased to $1,560 million.
2023: The total stock-based compensation expense increased again to $1,812 million.
In summary, after a decline from 2021 to 2022, Tesla's stock-based compensation expense increased in 2023 compared to 2022, but it remains lower than the 2021 figure (1,812 million in 2023 vs. 2,121 million in 2021) (1, 2, 3)</t>
  </si>
  <si>
    <t>Tesla's stock-based compensation has fluctuated over the past three years, with expenses reported as follows: 2.12 b i l l i o n i n 2021 , 2.12billionin2021,1.56 billion in 2022, and 1.81 b i l l i o n i n 2023. T h e t o t a l s t o c k − b a s e d c o m p e n s a t i o n e x p e n s e f o r t h e f i r s t n i n e m o n t h s o f 2023 w a s 1.81billionin2023.Thetotalstock−basedcompensationexpenseforthefirstninemonthsof2023was1.33 billion, compared to $1.14 billion for the same period in 2022. Overall, there was a decrease from 2021 to 2022, followed by an increase in 2023.</t>
  </si>
  <si>
    <t xml:space="preserve">Compare the gross profit margin of Eli Lilly and Tesla in 2022. </t>
  </si>
  <si>
    <t>TSLA 25.6 % vs LLY 76.8%</t>
  </si>
  <si>
    <t xml:space="preserve">In 2022, Eli Lilly reported a gross profit margin of approximately 78.5%. This high margin reflects the company's strong pricing power and efficient production processes in the pharmaceutical industry.
On the other hand, Tesla's gross profit margin for 2022 was around 27.9%. While this is a solid margin for the automotive industry, it is significantly lower than that of Eli Lilly, reflecting the different business models and cost structures of the two companies.
In summary, Eli Lilly had a much higher gross profit margin compared to Tesla in 2022, highlighting the differences in their respective industries and operational efficiencies.
</t>
  </si>
  <si>
    <t>Answer: In 2022, the gross profit margin for Eli Lilly and Tesla can be calculated as follows: Eli Lilly: Total Revenues: $28,541.4 million Cost of Sales: $6,629.8 million Gross Profit = Revenues - Cost of Sales = 28 , 541.4 m i l l i o n − 28,541.4million−6,629.8 million = $21,911.6 million Gross Profit Margin = (Gross Profit / Revenues) * 100 = ( 21 , 911.6 m i l l i o n / 21,911.6million/28,541.4 million) * 100 ≈ 76.8% Tesla: Total Revenues: $81,462 million Gross Profit: $20,853 million Gross Profit Margin = (Gross Profit / Revenues) * 100 = ( 20 , 853 m i l l i o n / 20,853million/81,462 million) * 100 ≈ 25.6% Comparison: Eli Lilly's gross profit margin in 2022 was approximately 76.8%. Tesla's gross profit margin in 2022 was approximately 25.6%. Thus, Eli Lilly had a significantly higher gross profit margin compared to Tesla in 2022 (76.8% vs. 25.6%)【1】【2】【3】.</t>
  </si>
  <si>
    <t>What percentage of Apple's total revenue did the Wearables, Home and Accessories segment contribute in the last three years (2022-2024)?</t>
  </si>
  <si>
    <t>As of my last update in October 2023, I do not have the specific percentage contributions of Apple's Wearables, Home, and Accessories segment to the total revenue for the years 2022-2024. However, in recent years, this segment has generally been a growing part of Apple's business, contributing around 10-15% of total revenue in previous fiscal years. For the most accurate and up-to-date figures, I recommend checking Apple's official financial reports or investor relations website for the latest data.</t>
  </si>
  <si>
    <t>In the last three years, the Wearables, Home and Accessories segment contributed the following percentages to Apple's total revenue: 10.5% in 2022, 10.4% in 2023, and 9.5% in 2024. The segment's net sales were 41 , 241 m i l l i o n i n 2022 , 41,241millionin2022,39,845 million in 2023, and 37 , 005 m i l l i o n i n 2024 , w i t h t o t a l r e v e n u e s o f 37,005millionin2024,withtotalrevenuesof394,328 million, 383 , 285 m i l l i o n , a n d 383,285million,and391,035 million respectively.</t>
  </si>
  <si>
    <t>Compare the performance of Microsoft, Google and Amazon's cloud computing services in 2023</t>
  </si>
  <si>
    <t>Qualitative - Multi Stock/Year</t>
  </si>
  <si>
    <t xml:space="preserve">As of 2023, the performance of Microsoft Azure, Google Cloud Platform (GCP), and Amazon Web Services (AWS) can be compared across several key dimensions, including market share, service offerings, performance, and customer satisfaction.
1. **Market Share**:
   - **AWS** continues to lead the cloud market with a significant share, maintaining its position as the largest cloud service provider. It has a broad customer base and a wide range of services.
   - **Microsoft Azure** has been gaining ground and is often considered the second-largest player. Its integration with Microsoft products and services, such as Office 365 and Dynamics, has helped it attract enterprise customers.
   - **Google Cloud** has been growing steadily but remains in third place. It has focused on specific sectors like data analytics and machine learning, leveraging its strengths in AI.
2. **Service Offerings**:
   - **AWS** offers the most extensive range of services, including computing, storage, databases, machine learning, and IoT. Its vast ecosystem allows for a high degree of customization and flexibility.
   - **Azure** provides a comprehensive suite of services, particularly strong in hybrid cloud solutions and enterprise applications. Its integration with existing Microsoft software makes it appealing for businesses already using Microsoft products.
   - **Google Cloud** is known for its strengths in data analytics, machine learning, and Kubernetes. It has been enhancing its offerings in areas like serverless computing and multi-cloud capabilities.
3. **Performance**:
   - All three providers have made significant investments in infrastructure, resulting in high availability and reliability. However, performance can vary based on specific services and regions.
   - **AWS** is often praised for its performance and scalability, particularly for large-scale applications.
   - **Azure** has improved its performance metrics and is competitive, especially in enterprise environments.
   - **Google Cloud** is recognized for its high-performance computing capabilities and data processing speeds, particularly in analytics and machine learning tasks.
4. **Customer Satisfaction**:
   - Customer satisfaction can vary based on specific use cases and experiences. AWS has a large and diverse customer base, which can lead to mixed reviews.
   - **Azure** generally receives positive feedback for its integration with Microsoft products and support for hybrid cloud environments.
   - **Google Cloud** is often lauded for its user-friendly interface and strong support for developers, particularly in data-centric applications.
5. **Pricing**:
   - Pricing models vary across the three providers, with AWS typically offering a pay-as-you-go model, while Azure and Google Cloud also provide various pricing options, including reserved instances and sustained use discounts. Cost-effectiveness can depend on specific workloads and usage patterns.
In summary, while AWS remains the leader in cloud computing services in 2023, Microsoft Azure is a strong competitor, particularly in enterprise environments. Google Cloud is carving out its niche with a focus on data and AI services. The best choice for a business often depends on specific needs, existing infrastructure, and long-term strategy.
</t>
  </si>
  <si>
    <t>Answer: In 2022, the performance of Microsoft, Google, and Amazon's cloud computing services can be summarized as follows: Microsoft Revenue from Cloud Services: Microsoft reported significant growth in its cloud segment, specifically the "Intelligent Cloud" category, which includes Azure. For the fiscal year ending June 30, 2022, Microsoft Cloud revenue was approximately 91.2 b i l l i o n ∗ ∗ , u p f r o m ∗ ∗ 91.2billion∗∗,upfrom∗∗69.1 billion the previous year (a growth of about 32.1%) (6). Quarterly Performance: In the third quarter of 2022 (ending September 30), Microsoft generated 25.7 b i l l i o n ∗ ∗ f r o m i t s c l o u d s e r v i c e s , c o m p a r e d t o ∗ ∗ 25.7billion∗∗fromitscloudservices,comparedto∗∗20.7 billion in the same quarter of 2021 (a growth of about 24.2%) (5). Google Revenue from Google Cloud: Google Cloud revenue for the year ending December 31, 2022, was 26.3 b i l l i o n ∗ ∗ , u p f r o m ∗ ∗ 26.3billion∗∗,upfrom∗∗19.2 billion in 2021 (a growth of about 37.0%) (8). Quarterly Performance: In the first quarter of 2022 (ending March 31), Google Cloud generated 5.8 b i l l i o n ∗ ∗ , c o m p a r e d t o ∗ ∗ 5.8billion∗∗,comparedto∗∗4.0 billion in the same quarter of 2021 (a growth of about 45.0%) (7). Amazon Revenue from AWS: Although specific figures for Amazon's AWS in 2022 are not provided in the documents, AWS has historically been a leader in the cloud market. In 2021, AWS revenue was reported at $62 billion, and it continued to grow in 2022, maintaining a significant market share in the cloud services sector. Comparison Summary Growth Rates: Microsoft Cloud: 32.1% (annual), 24.2% (quarterly) Google Cloud: 37.0% (annual), 45.0% (quarterly) Amazon AWS: Specific growth rates for 2022 are not detailed, but AWS has consistently shown strong growth. Total Revenue: Microsoft Cloud: $91.2 billion Google Cloud: $26.3 billion Amazon AWS: Estimated to be over $62 billion in 2021, with growth into 2022. In conclusion, while all three companies showed strong growth in their cloud services, Google Cloud had the highest growth rate in 2022, followed closely by Microsoft. Amazon remains a dominant player, but specific growth figures for 2022 were not available in the provided documents.</t>
  </si>
  <si>
    <t>Answer: In 2023, the performance of Microsoft, Google, and Amazon's cloud computing services can be compared based on their reported revenues and growth in their respective cloud segments. Microsoft Revenue from Cloud Services: Microsoft reported a significant increase in its cloud revenue, with the Intelligent Cloud segment generating 50.1 b i l l i o n ∗ ∗ f o r t h e s i x m o n t h s e n d e d D e c e m b e r 31 , 2023 , c o m p a r e d t o ∗ ∗ 50.1billion∗∗forthesixmonthsendedDecember31,2023,comparedto∗∗41.8 billion for the same period in 2022. This reflects a strong growth trajectory in their cloud offerings, particularly Azure and other cloud services, which contributed 33.7 b i l l i o n ∗ ∗ f o r t h e t h r e e m o n t h s e n d e d D e c e m b e r 31 , 2023 , u p f r o m ∗ ∗ 33.7billion∗∗forthethreemonthsendedDecember31,2023,upfrom∗∗27.1 billion in the same quarter of the previous year (6, 7). Overall Revenue: For the fiscal year ending June 30, 2023, Microsoft reported total revenue of 211.9 b i l l i o n ∗ ∗ , w i t h t h e I n t e l l i g e n t C l o u d s e g m e n t a c c o u n t i n g f o r ∗ ∗ 211.9billion∗∗,withtheIntelligentCloudsegmentaccountingfor∗∗87.9 billion (8). Google (Alphabet) Cloud Revenue: Google's cloud revenue for the year ended December 31, 2022, was 26.3 b i l l i o n ∗ ∗ , w h i c h s h o w s a s t e a d y i n c r e a s e f r o m ∗ ∗ 26.3billion∗∗,whichshowsasteadyincreasefrom∗∗19.2 billion in 2021. However, specific 2023 figures are not available in the provided documents (9). Overall Revenue: For the year ended December 31, 2022, Google reported total revenues of $282.8 billion, with cloud services being a growing but smaller portion compared to its overall business (10). Amazon (AWS) Cloud Revenue: The documents do not provide specific figures for Amazon's AWS performance in 2023. However, AWS has historically been a leader in the cloud market, contributing significantly to Amazon's overall revenue. Overall Revenue: Amazon's total revenue for 2022 was $514 billion, with AWS being a major contributor, but specific 2023 figures are not included in the provided documents (NONE). Summary Microsoft shows robust growth in its cloud segment, with significant increases in revenue year-over-year. Google is also growing its cloud services, but the figures are less detailed for 2023. Amazon's specific cloud performance for 2023 is not detailed in the documents, but it remains a key player in the cloud market. Overall, Microsoft appears to be leading in cloud revenue growth in 2023, while Google continues to expand its cloud services, and Amazon's performance remains significant but unspecified in the provided data.</t>
  </si>
  <si>
    <t>Compare Broadcom and Nvidia's product mix in 2023</t>
  </si>
  <si>
    <t>In 2023, Broadcom and Nvidia have distinct product mixes reflecting their respective focuses in the technology sector: Broadcom (AVGO): Broadcom's revenue streams are primarily divided into two segments: Products and Subscriptions/Services. During the 6 months ending April 30, 2023, Broadcom's product revenue was 13.8 b i l l i o n , w h i l e i t s s u b s c r i p t i o n s a n d s e r v i c e s r e v e n u e w a s 13.8billion,whileitssubscriptionsandservicesrevenuewas3.8 billion. The product segment typically includes semiconductors, system-on-chip products, and other hardware. Subscriptions and services are largely associated with software licenses. Nvidia (NVDA): Nvidia primarily focuses on manufacturing graphics processing units (GPUs) and related technologies, which are used in gaming, professional visualization, data centers, and automotive sectors. The company experienced notable growth in areas like artificial intelligence (AI) and infrastructure hardware (through its Mellanox acquisition). Nvidia's business strategy includes integrating hardware and software solutions to serve diverse sectors such as gaming, visualization, and AI. In terms of product mix, Broadcom has a stronger emphasis on both hardware and software licensing services, while Nvidia is more focused on leveraging its GPUs in emerging technologies like AI and deep learning, with a substantial presence in data centers and professional visualization markets.</t>
  </si>
  <si>
    <t xml:space="preserve">As of 2023, Broadcom and Nvidia have distinct product mixes that reflect their different focuses within the semiconductor industry.
**Broadcom:**
Broadcom is a diversified semiconductor company that offers a wide range of products across various segments. Its product mix includes:
1. **Networking Solutions:** Broadcom provides Ethernet switches, routers, and other networking components that are essential for data centers and enterprise networks.
2. **Wireless Communication:** The company produces chips for Wi-Fi, Bluetooth, and cellular communication, catering to mobile devices and IoT applications.
3. **Storage Solutions:** Broadcom offers storage controllers and interface products, including those for SSDs and hard drives.
4. **Broadband:** The company manufactures products for broadband access, including cable modem and DSL solutions.
5. **Industrial and Automotive:** Broadcom also has a presence in industrial automation and automotive electronics, providing components for various applications.
**Nvidia:**
Nvidia, on the other hand, is primarily known for its graphics processing units (GPUs) and has expanded its product mix significantly in recent years, particularly in AI and data center solutions. Key areas of focus include:
1. **Graphics Processing Units (GPUs):** Nvidia is a leader in the gaming and professional visualization markets with its GeForce and Quadro product lines.
2. **Data Center Solutions:** The company has made significant inroads into AI and machine learning with its A100 and H100 Tensor Core GPUs, which are designed for high-performance computing and data analytics.
3. **Automotive Technology:** Nvidia provides platforms for autonomous driving and in-car entertainment systems, including its Drive platform.
4. **Software and AI Frameworks:** Nvidia has developed software ecosystems like CUDA and TensorRT, which support AI development and deployment.
5. **Gaming and Virtual Reality:** The company continues to innovate in gaming technologies, including ray tracing and AI-enhanced graphics.
In summary, while Broadcom has a broad and diversified product mix across various semiconductor applications, Nvidia is more focused on high-performance computing, gaming, and AI technologies. Both companies are influential in their respective areas, but their product strategies cater to different market needs and trends.
</t>
  </si>
  <si>
    <t>Answer: In 2023, Broadcom and Nvidia had distinct product mixes reflecting their strategic focuses and market segments. Broadcom's Product Mix Broadcom's revenue streams are primarily divided into two categories: Products and Subscriptions and Services. For the 12 months ended January 29, 2023, Broadcom reported: Total Net Revenue: 26 , 277 m i l l i o n f r o m p r o d u c t s a n d 26,277millionfromproductsand6,926 million from subscriptions and services, indicating a strong emphasis on hardware products. Key Areas: Broadcom's product offerings include semiconductors for networking, broadband, enterprise storage, and wireless communications, which are critical for infrastructure and connectivity solutions. Nvidia's Product Mix Nvidia's product mix is more diversified across several segments, with a significant focus on Data Center and Gaming. For the 12 months ended January 29, 2023, Nvidia reported: Total Revenue: $26,974 million, with substantial contributions from: Data Center: $15,005 million, showcasing Nvidia's strong position in AI and cloud computing. Gaming: $9,067 million, reflecting its dominance in the gaming GPU market. Professional Visualization: 1 , 544 m i l l i o n , a n d ∗ ∗ A u t o m o t i v e ∗ ∗ : 1,544million,and∗∗Automotive∗∗:903 million, indicating growth in specialized markets. Comparison Revenue Focus: Broadcom's revenue is heavily weighted towards hardware products, while Nvidia has a balanced mix with significant revenue from both data center solutions and gaming. Market Segments: Nvidia is more focused on high-growth areas like AI and gaming, whereas Broadcom's offerings are more traditional, centered around infrastructure and connectivity. Growth Areas: Nvidia's growth is driven by advancements in AI and gaming technologies, while Broadcom continues to expand its semiconductor solutions for various industries. In summary, while both companies operate in the tech sector, their product mixes in 2023 reflect different strategic priorities, with Broadcom focusing on infrastructure and connectivity, and Nvidia emphasizing AI and gaming technologies.</t>
  </si>
  <si>
    <t>What is Meta's strategy towards AI and how does it differ from that of Google as of this year?</t>
  </si>
  <si>
    <t>Meta's strategy as of 2023 focuses on increasing its revenue through advertising and expanding its Reality Labs segment, which includes virtual and augmented reality initiatives. In 2023, Meta reported a significant increase in advertising revenue, reaching 131.9 b i l l i o n , u p f r o m 131.9billion,upfrom113.6 billion in 2022. The company also aims to enhance its Family of Apps, which generated $133 billion in total revenue, indicating a strong emphasis on its core social media platforms (1). In contrast, Google's strategy, while not detailed in the provided documents, typically emphasizes diversifying its revenue streams beyond advertising, including cloud services and hardware. Google has been investing heavily in artificial intelligence and machine learning technologies to enhance its product offerings and maintain its competitive edge in the tech industry.</t>
  </si>
  <si>
    <t xml:space="preserve">As of 2023, Meta's strategy towards AI focuses on integrating advanced AI technologies into its social media platforms and enhancing user experiences through personalized content and improved moderation tools. Meta has been investing heavily in generative AI, particularly in areas like natural language processing and computer vision, to create more engaging and interactive experiences across its apps, such as Facebook and Instagram. The company is also exploring AI for augmented and virtual reality applications, aligning with its vision of the metaverse.
In contrast, Google's AI strategy is more centered on leveraging AI to enhance its core products, such as search, advertising, and cloud services. Google has been integrating AI into its search algorithms to provide more relevant results and has developed tools like Bard, its conversational AI, to compete with other AI-driven platforms. Additionally, Google is focused on AI ethics and responsible AI development, emphasizing transparency and user trust.
The key differences between Meta and Google's AI strategies lie in their primary objectives and applications. Meta is more focused on social interaction and immersive experiences, while Google is concentrating on improving its existing services and maintaining its dominance in search and advertising through AI advancements.
</t>
  </si>
  <si>
    <t>What is Broadcom general sources of revenue and how has it changed since 2022?</t>
  </si>
  <si>
    <t>Broadcom's general sources of revenue are primarily divided into two categories: Products and Subscriptions and Services. Products: This category includes a wide range of semiconductor products and solutions. For the fiscal year ending October 30, 2022, total net revenue from products was 26 , 277 m i l l i o n ∗ ∗ , w h i c h r e p r e s e n t e d a s i g n i f i c a n t i n c r e a s e f r o m ∗ ∗ 26,277million∗∗,whichrepresentedasignificantincreasefrom∗∗20,886 million in the previous year (2021)【1】. Subscriptions and Services: This category mainly consists of software licenses and related services. For the same fiscal year, total net revenue from subscriptions and services was 6 , 926 m i l l i o n ∗ ∗ , u p f r o m ∗ ∗ 6,926million∗∗,upfrom∗∗6,564 million in 2021【1】. Changes Since 2022 Since 2022, Broadcom has seen a notable increase in total net revenue. For the 12 months ended October 30, 2022, the total net revenue was 33 , 203 m i l l i o n ∗ ∗ , c o m p a r e d t o ∗ ∗ 33,203million∗∗,comparedto∗∗27,450 million for the 12 months ended October 31, 2021【1】. This represents an increase of approximately 20% year-over-year. In the subsequent quarters of 2023, Broadcom continued to report growth in revenue: For the three months ended January 29, 2023, total net revenue was 8 , 915 m i l l i o n ∗ ∗ , u p f r o m ∗ ∗ 8,915million∗∗,upfrom∗∗7,706 million in the same period of the previous year【2】. For the three months ended April 30, 2023, total net revenue was 8 , 733 m i l l i o n ∗ ∗ , c o m p a r e d t o ∗ ∗ 8,733million∗∗,comparedto∗∗8,103 million in the same period of 2022【3】. Overall, Broadcom's revenue has shown a consistent upward trend since 2022, reflecting strong performance in both product sales and subscription services.</t>
  </si>
  <si>
    <t xml:space="preserve">Broadcom's general sources of revenue primarily come from the following segments:
1. **Semiconductor Solutions**: This is the largest segment, which includes a wide range of products such as networking chips, broadband access, storage, and wireless communication solutions. The demand for these products is driven by trends in data centers, cloud computing, and mobile devices.
2. **Infrastructure Software**: This segment includes software solutions for enterprise and security applications, which have been increasingly important as businesses focus on digital transformation and cybersecurity.
3. **Wireless Communications**: Broadcom provides components for mobile devices, including RF (radio frequency) solutions and other wireless technologies.
4. **Networking**: This includes products for data center networking, enterprise networking, and service provider networking.
Since 2022, Broadcom has seen changes in its revenue sources due to several factors:
- **Increased Demand for Data Center Solutions**: The growth of cloud computing and data centers has led to higher demand for Broadcom's semiconductor solutions, particularly in networking and storage.
- **Acquisitions**: Broadcom has pursued strategic acquisitions to expand its product offerings and market reach, which can impact revenue streams. For example, the acquisition of VMware in 2022 aimed to enhance its software capabilities.
- **Market Trends**: The ongoing transition to 5G technology and the Internet of Things (IoT) has also influenced revenue, as Broadcom's products are integral to these technologies.
- **Economic Factors**: Global supply chain issues and economic conditions have affected the semiconductor industry, which may have impacted Broadcom's revenue growth in certain segments.
Overall, while Broadcom's core revenue sources have remained consistent, the dynamics within the semiconductor and software markets have evolved, influencing the company's financial performance since 2022.
</t>
  </si>
  <si>
    <t>Answer: Broadcom's general sources of revenue are primarily divided into two categories: Products and Subscriptions and Services. Products: This category includes a variety of semiconductor products and solutions. For the fiscal year ending October 30, 2022, total net revenue from products was 26 , 277 m i l l i o n ∗ ∗ , w h i c h i n c r e a s e d f r o m ∗ ∗ 26,277million∗∗,whichincreasedfrom∗∗20,886 million in the previous year (2021)【1】. Subscriptions and Services: This category mainly consists of software licenses and related services. For the same fiscal year, total net revenue from subscriptions and services was 6 , 926 m i l l i o n ∗ ∗ , u p f r o m ∗ ∗ 6,926million∗∗,upfrom∗∗6,564 million in 2021【1】. Changes Since 2022 Total Net Revenue: For the 12 months ended October 30, 2022, Broadcom reported total net revenue of 33 , 203 m i l l i o n ∗ ∗ , a s i g n i f i c a n t i n c r e a s e f r o m ∗ ∗ 33,203million∗∗,asignificantincreasefrom∗∗27,450 million in 2021【1】. Product Revenue: The revenue from products rose to 26 , 277 m i l l i o n ∗ ∗ i n 2022 f r o m ∗ ∗ 26,277million∗∗in2022from∗∗20,886 million in 2021【1】. Subscription Revenue: Revenue from subscriptions and services also saw an increase, reaching 6 , 926 m i l l i o n ∗ ∗ i n 2022 c o m p a r e d t o ∗ ∗ 6,926million∗∗in2022comparedto∗∗6,564 million in 2021【1】. Overall, Broadcom has experienced growth in both its product and subscription revenue streams since 2022, contributing to a substantial increase in total net revenue.</t>
  </si>
  <si>
    <t>How has Berkshire Hathaway's investment portfolio changed from 2022 to 2023?</t>
  </si>
  <si>
    <t xml:space="preserve">
December 31, 2022 - Approximately 75% of the aggregate fair value was concentrated in five companies (American Express Company – $22.4 billion;
Apple Inc. – $119.0 billion; Bank of America Corporation – $34.2 billion; The Coca-Cola Company – $25.4 billion and Chevron
Corporation – $30.0 billion)
Banks, insurance and finance $ 25,893 $ 43,663 $ 69,556
Consumer products 40,508 112,384 152,892
Commercial, industrial and other 65,209 21,136 86,345
December 31, 2023 - Approximately 79% of the aggregate fair value was concentrated in five companies (American Express Company – $28.4 billion;
Apple Inc. – $174.3 billion; Bank of America Corporation – $34.8 billion; The Coca-Cola Company – $23.6 billion and Chevron
Corporation – $18.8 billion).
Banks, insurance and finance $ 27,136 $ 51,176 $ 78,312
Consumer products 34,248 166,895 201,143
Commercial, industrial and other 48,032 26,355 74,387
</t>
  </si>
  <si>
    <t>nswer: Berkshire Hathaway's investment portfolio has seen notable changes from December 31, 2023, to March 31, 2024. Here are the key changes: Cost Basis: The cost basis of investments in equity securities decreased from 109 , 416 m i l l i o n ∗ ∗ t o ∗ ∗ 109,416million∗∗to∗∗103,753 million. Net Unrealized Gains: Net unrealized gains also decreased from 244 , 426 m i l l i o n ∗ ∗ t o ∗ ∗ 244,426million∗∗to∗∗232,111 million. Fair Value: The fair value of investments in equity securities declined from 353 , 842 m i l l i o n ∗ ∗ t o ∗ ∗ 353,842million∗∗to∗∗335,864 million. Sector Breakdown: Banks, Insurance, and Finance: Fair value increased from 78 , 312 m i l l i o n ∗ ∗ t o ∗ ∗ 78,312million∗∗to∗∗92,812 million. Consumer Products: Fair value decreased from 201 , 143 m i l l i o n ∗ ∗ t o ∗ ∗ 201,143million∗∗to∗∗163,578 million. Commercial, Industrial, and Other: Fair value slightly decreased from 74 , 387 m i l l i o n ∗ ∗ t o ∗ ∗ 74,387million∗∗to∗∗79,474 million. Overall, while there was a decrease in the overall fair value and net unrealized gains, the fair value of investments in the banking sector increased significantly, indicating a shift in the portfolio's focus or performance in that area (1, 2).</t>
  </si>
  <si>
    <t>BRK-B</t>
  </si>
  <si>
    <t>Berkshire Hathaway</t>
  </si>
  <si>
    <t>AVGO</t>
  </si>
  <si>
    <t>Broadcom</t>
  </si>
  <si>
    <t>TSLA</t>
  </si>
  <si>
    <t>Tesla</t>
  </si>
  <si>
    <t>LLY</t>
  </si>
  <si>
    <t>Eli Lilly</t>
  </si>
  <si>
    <t>META</t>
  </si>
  <si>
    <t>Meta</t>
  </si>
  <si>
    <t>AMZN</t>
  </si>
  <si>
    <t>Amazon</t>
  </si>
  <si>
    <t>GOOG</t>
  </si>
  <si>
    <t>Google</t>
  </si>
  <si>
    <t>MSFT</t>
  </si>
  <si>
    <t>Microsoft</t>
  </si>
  <si>
    <t>NVDA</t>
  </si>
  <si>
    <t>Nvidia</t>
  </si>
  <si>
    <t>AAPL</t>
  </si>
  <si>
    <t>Apple</t>
  </si>
  <si>
    <t>Quantitative</t>
  </si>
  <si>
    <t>Qualitative</t>
  </si>
  <si>
    <t>Response Rate</t>
  </si>
  <si>
    <t>Mean Absolute Percentage Error</t>
  </si>
  <si>
    <t>High Quality</t>
  </si>
  <si>
    <t>Medium Quality</t>
  </si>
  <si>
    <t>Low Quality</t>
  </si>
  <si>
    <t>Standard LLM</t>
  </si>
  <si>
    <t>Naive RAG</t>
  </si>
  <si>
    <t>Self-RAG</t>
  </si>
  <si>
    <t>What was Apple's cash flow from operating activities as reported in Q3 2022?</t>
  </si>
  <si>
    <t>$98,024 million.</t>
  </si>
  <si>
    <t>No answer</t>
  </si>
  <si>
    <t>What is the percentage change in Apple's total net sales compared to the previous year? Consider both 3 months and 9 months values.</t>
  </si>
  <si>
    <t>82,959 vs 81,434 (1.87%). 304,182 vs 282,457 (7.69%)</t>
  </si>
  <si>
    <t>What is the effective tax rate reported by Apple in the Q3 2022 nine month reporting period?</t>
  </si>
  <si>
    <t>No Answer</t>
  </si>
  <si>
    <t>What was the change in Apple's Net Income for the nine-month ended period?</t>
  </si>
  <si>
    <t>$ 79,082 vs $ 74,129 (4953 million increase, 9m ended)</t>
  </si>
  <si>
    <t>What was the total revenue generated from Apple's iPhone sales for Q3, 2022?</t>
  </si>
  <si>
    <t>$40,665 million</t>
  </si>
  <si>
    <t>Services</t>
  </si>
  <si>
    <t>What percentage of Apple's total revenue did the Wearables, Home and Accessories segment contribute in Q3 2022?</t>
  </si>
  <si>
    <t>8,084/82,959 = 9.74%</t>
  </si>
  <si>
    <t>What are the net proceeds from issuance of term debt for Q3, 2022?</t>
  </si>
  <si>
    <t>0 (None)</t>
  </si>
  <si>
    <t>What is the change in  Diluted earnings per share from Q3 2021 to Q3 2022 nine month period?</t>
  </si>
  <si>
    <t>$4.82 (Q3 2022) - $4.38 (Q3 2021) = $0.44</t>
  </si>
  <si>
    <t>What is the value of Foreign exchange contracts not designated as accounting hedges in Q3 2022?</t>
  </si>
  <si>
    <t>$84,506 million</t>
  </si>
  <si>
    <t>Which reportable geographic segment generated highest net sales for Apple in Q3 2022, and what is the dollar amount?</t>
  </si>
  <si>
    <t>Americas, $37,472 million</t>
  </si>
  <si>
    <t>What are the major factors contributing to the change in Apple's gross margins year-over-year from Q3 2021 to Q3 2022? List the reasons seperately for Products and Services.</t>
  </si>
  <si>
    <t xml:space="preserve">Year-over-year Products gross margin increased during the first nine months of 2022 due primarily to a different Products mix and higher Products volume, partially offset by the weakness in foreign currencies relative to the U.S. dollar.    Services gross margin increased during the first nine months of 2022 compared to the same periods in 2021 due primarily to higher Services net sales, partially offset by the weakness in foreign currencies relative to the U.S. dollar. </t>
  </si>
  <si>
    <t>Has there been any significant change in Apple's operating expenses? If so, what are the key drivers for this change?</t>
  </si>
  <si>
    <t xml:space="preserve">Which category has Apple seen the largest percentage decrease in Net Sales? </t>
  </si>
  <si>
    <t>Mac, 10% decrease</t>
  </si>
  <si>
    <t>What is the impact of foreign exchange rates on Apple's financial performance?</t>
  </si>
  <si>
    <t>Weakness in foreign currencies relative to the U.S. dollar had an unfavorable impact on the Company's financial performance across regions.</t>
  </si>
  <si>
    <t>What legal proceedings or contingencies were disclosed by Apple in Q3 2022 and how might they potentially impact Apple?</t>
  </si>
  <si>
    <t>1. Epic Games Lawsuit: Epic Games, Inc. filed a lawsuit against Apple Inc. in the U.S. District Court for the Northern District of California, alleging violations of federal and state antitrust laws and California's unfair competition law based on Apple's operation of its App Store. The District Court ruled in favor of Apple on most counts but found that certain provisions of Apple's App Store Review Guidelines violated California's unfair competition law and issued an injunction. The case was appealed to the U.S. Court of Appeals for the Ninth Circuit, which affirmed the District Court's ruling. Further appeals and requests for review are mentioned, including a potential appeal to the U.S. Supreme Court and the Circuit Court's stay of the injunction pending such appeal. - The Epic Games lawsuit could lead to changes in Apple's App Store policies and practices, particularly regarding the prohibition of developers from including external links to purchasing mechanisms other than Apple in-app purchasing. If the injunction takes effect, it could impact Apple's App Store revenue and operating model.</t>
  </si>
  <si>
    <t>Has Apple engaged in any significant share repurchase activities in the reported quarters and what are the financial implications of these activities?</t>
  </si>
  <si>
    <t>Yes, Apple has engaged in significant share repurchase activities in the reported quarters. The financial implications of these activities include a reduction in the number of shares outstanding, which can lead to an increase in earnings per share (EPS) and potentially enhance shareholder value. The repurchase activities are as follows:
- In the quarter ended June 25, 2022, Apple repurchased 408 million shares of its common stock for $65.0 billion under a share repurchase program authorized by the Board of Directors.</t>
  </si>
  <si>
    <t>What was the primary driver behind the change in Apple's net income from Q3 2021 to Q3 2022?</t>
  </si>
  <si>
    <t>Increase in Net Sales, both products and services</t>
  </si>
  <si>
    <t>What new products did Apple announce in Q3 2022?</t>
  </si>
  <si>
    <t>At the end of the third quarter of 2022, the Company introduced an all-new MacBook Air and an updated 13-inch MacBook Pro , both powered by the new Apple M2 chip. The Company also announced iOS 16, macOS Ventura, iPadOS 16 and watchOS 9, updates to its operating systems that are expected to be available in the fall of 2022.</t>
  </si>
  <si>
    <t>What significant accounting policy changes, if any, did Apple disclose in Q3 2022?</t>
  </si>
  <si>
    <t xml:space="preserve">Is Apple's Q3 2022 Tax Rate higher or lower than the statutory federal income tax rate? </t>
  </si>
  <si>
    <t>Lower</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</si>
</sst>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Aptos Narrow"/>
      <scheme val="minor"/>
    </font>
    <font>
      <sz val="11.0"/>
      <color theme="1"/>
      <name val="Aptos Narrow"/>
    </font>
    <font>
      <sz val="9.0"/>
      <color rgb="FFEEF0FF"/>
      <name val="Arial"/>
    </font>
    <font>
      <sz val="11.0"/>
      <color theme="1"/>
      <name val="Arial"/>
    </font>
    <font>
      <color theme="1"/>
      <name val="Arial"/>
    </font>
    <font>
      <color theme="1"/>
      <name val="Aptos Narrow"/>
      <scheme val="minor"/>
    </font>
    <font>
      <sz val="11.0"/>
      <color rgb="FFE3E3E3"/>
      <name val="Roboto"/>
    </font>
    <font>
      <color rgb="FF808080"/>
      <name val="Arial"/>
    </font>
    <font>
      <color rgb="FF808080"/>
      <name val="Aptos Narrow"/>
      <scheme val="minor"/>
    </font>
    <font>
      <sz val="9.0"/>
      <color rgb="FF1C2127"/>
      <name val="Inter"/>
    </font>
    <font>
      <sz val="10.0"/>
      <color theme="1"/>
      <name val="Arial"/>
    </font>
    <font>
      <b/>
      <sz val="11.0"/>
      <color theme="1"/>
      <name val="Aptos Narrow"/>
    </font>
    <font>
      <b/>
      <sz val="11.0"/>
      <color theme="1"/>
      <name val="Arial"/>
    </font>
  </fonts>
  <fills count="2">
    <fill>
      <patternFill patternType="none"/>
    </fill>
    <fill>
      <patternFill patternType="lightGray"/>
    </fill>
  </fills>
  <borders count="4">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double">
        <color rgb="FF156082"/>
      </bottom>
    </border>
    <border>
      <left style="medium">
        <color rgb="FFCCCCCC"/>
      </left>
      <right style="medium">
        <color rgb="FF44B3E1"/>
      </right>
      <top style="medium">
        <color rgb="FFCCCCCC"/>
      </top>
      <bottom style="medium">
        <color rgb="FF44B3E1"/>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readingOrder="0"/>
    </xf>
    <xf borderId="0" fillId="0" fontId="1" numFmtId="0" xfId="0" applyAlignment="1" applyFont="1">
      <alignment readingOrder="0" shrinkToFit="0" wrapText="1"/>
    </xf>
    <xf borderId="0" fillId="0" fontId="3" numFmtId="9"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readingOrder="0"/>
    </xf>
    <xf borderId="0" fillId="0" fontId="5" numFmtId="0" xfId="0" applyAlignment="1" applyFont="1">
      <alignment readingOrder="0"/>
    </xf>
    <xf borderId="0" fillId="0" fontId="3" numFmtId="3" xfId="0" applyAlignment="1" applyFont="1" applyNumberFormat="1">
      <alignment readingOrder="0"/>
    </xf>
    <xf borderId="0" fillId="0" fontId="6" numFmtId="0" xfId="0" applyAlignment="1" applyFont="1">
      <alignment readingOrder="0"/>
    </xf>
    <xf borderId="0" fillId="0" fontId="1" numFmtId="10" xfId="0" applyFont="1" applyNumberFormat="1"/>
    <xf borderId="0" fillId="0" fontId="5" numFmtId="0" xfId="0" applyFont="1"/>
    <xf borderId="0" fillId="0" fontId="4" numFmtId="3" xfId="0" applyAlignment="1" applyFont="1" applyNumberFormat="1">
      <alignment readingOrder="0"/>
    </xf>
    <xf borderId="0" fillId="0" fontId="4" numFmtId="9" xfId="0" applyAlignment="1" applyFont="1" applyNumberFormat="1">
      <alignment readingOrder="0"/>
    </xf>
    <xf borderId="0" fillId="0" fontId="1" numFmtId="0" xfId="0" applyAlignment="1" applyFont="1">
      <alignment shrinkToFit="0" wrapText="1"/>
    </xf>
    <xf borderId="0" fillId="0" fontId="3" numFmtId="10" xfId="0" applyAlignment="1" applyFont="1" applyNumberFormat="1">
      <alignment readingOrder="0" shrinkToFit="0" wrapText="1"/>
    </xf>
    <xf borderId="0" fillId="0" fontId="4" numFmtId="0" xfId="0" applyAlignment="1" applyFont="1">
      <alignment horizontal="right" readingOrder="0" shrinkToFit="0" wrapText="0"/>
    </xf>
    <xf borderId="0" fillId="0" fontId="4" numFmtId="0" xfId="0" applyAlignment="1" applyFont="1">
      <alignment readingOrder="0"/>
    </xf>
    <xf borderId="0" fillId="0" fontId="4" numFmtId="0" xfId="0" applyAlignment="1" applyFont="1">
      <alignment horizontal="left" readingOrder="0"/>
    </xf>
    <xf borderId="0" fillId="0" fontId="5" numFmtId="0" xfId="0" applyAlignment="1" applyFont="1">
      <alignment horizontal="right" readingOrder="0" shrinkToFit="0" wrapText="0"/>
    </xf>
    <xf borderId="0" fillId="0" fontId="7" numFmtId="0" xfId="0" applyAlignment="1" applyFont="1">
      <alignment horizontal="right" readingOrder="0" shrinkToFit="0" wrapText="0"/>
    </xf>
    <xf borderId="0" fillId="0" fontId="8" numFmtId="9" xfId="0" applyAlignment="1" applyFont="1" applyNumberFormat="1">
      <alignment horizontal="right" readingOrder="0" shrinkToFit="0" wrapText="0"/>
    </xf>
    <xf borderId="0" fillId="0" fontId="4" numFmtId="0" xfId="0" applyAlignment="1" applyFont="1">
      <alignment horizontal="right" readingOrder="0"/>
    </xf>
    <xf borderId="0" fillId="0" fontId="8" numFmtId="0" xfId="0" applyAlignment="1" applyFont="1">
      <alignment horizontal="left" readingOrder="0" shrinkToFit="0" wrapText="0"/>
    </xf>
    <xf borderId="0" fillId="0" fontId="8" numFmtId="0" xfId="0" applyAlignment="1" applyFont="1">
      <alignment horizontal="right" readingOrder="0" shrinkToFit="0" wrapText="0"/>
    </xf>
    <xf borderId="0" fillId="0" fontId="9" numFmtId="0" xfId="0" applyAlignment="1" applyFont="1">
      <alignment horizontal="left" readingOrder="0" shrinkToFit="0" wrapText="0"/>
    </xf>
    <xf borderId="0" fillId="0" fontId="9" numFmtId="0" xfId="0" applyAlignment="1" applyFont="1">
      <alignment horizontal="right" shrinkToFit="0" wrapText="0"/>
    </xf>
    <xf borderId="1" fillId="0" fontId="10" numFmtId="0" xfId="0" applyAlignment="1" applyBorder="1" applyFont="1">
      <alignment shrinkToFit="0" wrapText="1"/>
    </xf>
    <xf borderId="2" fillId="0" fontId="10" numFmtId="0" xfId="0" applyAlignment="1" applyBorder="1" applyFont="1">
      <alignment shrinkToFit="0" wrapText="1"/>
    </xf>
    <xf borderId="1" fillId="0" fontId="10" numFmtId="9" xfId="0" applyAlignment="1" applyBorder="1" applyFont="1" applyNumberFormat="1">
      <alignment horizontal="right" shrinkToFit="0" wrapText="1"/>
    </xf>
    <xf borderId="2" fillId="0" fontId="11" numFmtId="9" xfId="0" applyAlignment="1" applyBorder="1" applyFont="1" applyNumberFormat="1">
      <alignment horizontal="right" shrinkToFit="0" wrapText="1"/>
    </xf>
    <xf borderId="2" fillId="0" fontId="12" numFmtId="0" xfId="0" applyAlignment="1" applyBorder="1" applyFont="1">
      <alignment horizontal="right" readingOrder="0" shrinkToFit="0" wrapText="1"/>
    </xf>
    <xf borderId="1" fillId="0" fontId="10" numFmtId="0" xfId="0" applyAlignment="1" applyBorder="1" applyFont="1">
      <alignment horizontal="right" readingOrder="0" shrinkToFit="0" wrapText="1"/>
    </xf>
    <xf borderId="1" fillId="0" fontId="10" numFmtId="0" xfId="0" applyAlignment="1" applyBorder="1" applyFont="1">
      <alignment readingOrder="0" shrinkToFit="0" wrapText="1"/>
    </xf>
    <xf borderId="1" fillId="0" fontId="10" numFmtId="9" xfId="0" applyAlignment="1" applyBorder="1" applyFont="1" applyNumberFormat="1">
      <alignment horizontal="right" readingOrder="0" shrinkToFit="0" wrapText="1"/>
    </xf>
    <xf borderId="3" fillId="0" fontId="11" numFmtId="9" xfId="0" applyAlignment="1" applyBorder="1" applyFont="1" applyNumberFormat="1">
      <alignment horizontal="right" shrinkToFit="0" wrapText="1"/>
    </xf>
    <xf borderId="3" fillId="0" fontId="12" numFmtId="0" xfId="0" applyAlignment="1" applyBorder="1" applyFont="1">
      <alignment horizontal="right" readingOrder="0" shrinkToFit="0" wrapText="1"/>
    </xf>
    <xf borderId="0" fillId="0" fontId="1" numFmtId="9" xfId="0" applyAlignment="1" applyFont="1" applyNumberFormat="1">
      <alignment shrinkToFit="0" wrapText="1"/>
    </xf>
    <xf borderId="0" fillId="0" fontId="1" numFmtId="10" xfId="0" applyAlignment="1" applyFont="1" applyNumberFormat="1">
      <alignment shrinkToFit="0" wrapText="1"/>
    </xf>
    <xf borderId="0" fillId="0" fontId="1" numFmtId="9" xfId="0" applyFont="1" applyNumberFormat="1"/>
    <xf borderId="0" fillId="0" fontId="1" numFmtId="3" xfId="0" applyFont="1" applyNumberFormat="1"/>
    <xf borderId="0" fillId="0" fontId="5" numFmtId="0" xfId="0" applyFont="1"/>
  </cellXfs>
  <cellStyles count="1">
    <cellStyle xfId="0" name="Normal" builtinId="0"/>
  </cellStyles>
  <dxfs count="5">
    <dxf>
      <font/>
      <fill>
        <patternFill patternType="none"/>
      </fill>
      <border/>
    </dxf>
    <dxf>
      <font/>
      <fill>
        <patternFill patternType="solid">
          <fgColor theme="4"/>
          <bgColor theme="4"/>
        </patternFill>
      </fill>
      <border/>
    </dxf>
    <dxf>
      <font/>
      <fill>
        <patternFill patternType="solid">
          <fgColor rgb="FFC1E4F5"/>
          <bgColor rgb="FFC1E4F5"/>
        </patternFill>
      </fill>
      <border/>
    </dxf>
    <dxf>
      <font/>
      <fill>
        <patternFill patternType="solid">
          <fgColor rgb="FF83CAEB"/>
          <bgColor rgb="FF83CAEB"/>
        </patternFill>
      </fill>
      <border/>
    </dxf>
    <dxf>
      <font/>
      <fill>
        <patternFill patternType="solid">
          <fgColor theme="0"/>
          <bgColor theme="0"/>
        </patternFill>
      </fill>
      <border/>
    </dxf>
  </dxfs>
  <tableStyles count="2">
    <tableStyle count="4" pivot="0" name="questions_and_answers-style">
      <tableStyleElement dxfId="1" type="headerRow"/>
      <tableStyleElement dxfId="2" type="firstRowStripe"/>
      <tableStyleElement dxfId="3" type="secondRowStripe"/>
      <tableStyleElement dxfId="4" type="totalRow"/>
    </tableStyle>
    <tableStyle count="4" pivot="0" name="Old questions_and_answers-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Performance by Technique - Quantitative  Q&amp;As</a:t>
            </a:r>
          </a:p>
        </c:rich>
      </c:tx>
      <c:overlay val="0"/>
    </c:title>
    <c:plotArea>
      <c:layout/>
      <c:barChart>
        <c:barDir val="col"/>
        <c:ser>
          <c:idx val="0"/>
          <c:order val="0"/>
          <c:tx>
            <c:v>Response Rate</c:v>
          </c:tx>
          <c:spPr>
            <a:solidFill>
              <a:schemeClr val="accent1"/>
            </a:solidFill>
            <a:ln cmpd="sng">
              <a:solidFill>
                <a:srgbClr val="000000"/>
              </a:solidFill>
            </a:ln>
          </c:spPr>
          <c:cat>
            <c:strRef>
              <c:f>Analysis!$A$3:$A$5</c:f>
            </c:strRef>
          </c:cat>
          <c:val>
            <c:numRef>
              <c:f>Analysis!$B$3:$B$5</c:f>
              <c:numCache/>
            </c:numRef>
          </c:val>
        </c:ser>
        <c:axId val="587141906"/>
        <c:axId val="1496644846"/>
      </c:barChart>
      <c:lineChart>
        <c:varyColors val="0"/>
        <c:ser>
          <c:idx val="1"/>
          <c:order val="1"/>
          <c:tx>
            <c:v>Mean Absolute Percentage Error</c:v>
          </c:tx>
          <c:spPr>
            <a:ln cmpd="sng" w="28575">
              <a:solidFill>
                <a:schemeClr val="accent2"/>
              </a:solidFill>
            </a:ln>
          </c:spPr>
          <c:marker>
            <c:symbol val="none"/>
          </c:marker>
          <c:cat>
            <c:strRef>
              <c:f>Analysis!$A$3:$A$5</c:f>
            </c:strRef>
          </c:cat>
          <c:val>
            <c:numRef>
              <c:f>Analysis!$C$3:$C$5</c:f>
              <c:numCache/>
            </c:numRef>
          </c:val>
          <c:smooth val="0"/>
        </c:ser>
        <c:axId val="587141906"/>
        <c:axId val="1496644846"/>
      </c:lineChart>
      <c:catAx>
        <c:axId val="5871419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496644846"/>
      </c:catAx>
      <c:valAx>
        <c:axId val="1496644846"/>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Response Rate</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587141906"/>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Performance by Technique - Qualitative Q&amp;As</a:t>
            </a:r>
          </a:p>
        </c:rich>
      </c:tx>
      <c:overlay val="0"/>
    </c:title>
    <c:plotArea>
      <c:layout/>
      <c:barChart>
        <c:barDir val="col"/>
        <c:grouping val="stacked"/>
        <c:ser>
          <c:idx val="0"/>
          <c:order val="0"/>
          <c:tx>
            <c:v>High Quality</c:v>
          </c:tx>
          <c:spPr>
            <a:solidFill>
              <a:schemeClr val="accent1"/>
            </a:solidFill>
            <a:ln cmpd="sng">
              <a:solidFill>
                <a:srgbClr val="000000"/>
              </a:solidFill>
            </a:ln>
          </c:spPr>
          <c:dLbls>
            <c:numFmt formatCode="General" sourceLinked="1"/>
            <c:txPr>
              <a:bodyPr/>
              <a:lstStyle/>
              <a:p>
                <a:pPr lvl="0">
                  <a:defRPr b="1" i="0" sz="900">
                    <a:latin typeface="+mn-lt"/>
                  </a:defRPr>
                </a:pPr>
              </a:p>
            </c:txPr>
            <c:showLegendKey val="0"/>
            <c:showVal val="1"/>
            <c:showCatName val="0"/>
            <c:showSerName val="0"/>
            <c:showPercent val="0"/>
            <c:showBubbleSize val="0"/>
          </c:dLbls>
          <c:cat>
            <c:strRef>
              <c:f>Analysis!$E$3:$E$5</c:f>
            </c:strRef>
          </c:cat>
          <c:val>
            <c:numRef>
              <c:f>Analysis!$F$3:$F$5</c:f>
              <c:numCache/>
            </c:numRef>
          </c:val>
        </c:ser>
        <c:ser>
          <c:idx val="1"/>
          <c:order val="1"/>
          <c:tx>
            <c:v>Medium Quality</c:v>
          </c:tx>
          <c:spPr>
            <a:solidFill>
              <a:schemeClr val="accent2"/>
            </a:solidFill>
            <a:ln cmpd="sng">
              <a:solidFill>
                <a:srgbClr val="000000"/>
              </a:solidFill>
            </a:ln>
          </c:spPr>
          <c:dLbls>
            <c:numFmt formatCode="General" sourceLinked="1"/>
            <c:txPr>
              <a:bodyPr/>
              <a:lstStyle/>
              <a:p>
                <a:pPr lvl="0">
                  <a:defRPr b="1" i="0" sz="900">
                    <a:latin typeface="+mn-lt"/>
                  </a:defRPr>
                </a:pPr>
              </a:p>
            </c:txPr>
            <c:showLegendKey val="0"/>
            <c:showVal val="1"/>
            <c:showCatName val="0"/>
            <c:showSerName val="0"/>
            <c:showPercent val="0"/>
            <c:showBubbleSize val="0"/>
          </c:dLbls>
          <c:cat>
            <c:strRef>
              <c:f>Analysis!$E$3:$E$5</c:f>
            </c:strRef>
          </c:cat>
          <c:val>
            <c:numRef>
              <c:f>Analysis!$G$3:$G$5</c:f>
              <c:numCache/>
            </c:numRef>
          </c:val>
        </c:ser>
        <c:ser>
          <c:idx val="2"/>
          <c:order val="2"/>
          <c:tx>
            <c:v>Low Quality</c:v>
          </c:tx>
          <c:spPr>
            <a:solidFill>
              <a:srgbClr val="980000"/>
            </a:solidFill>
            <a:ln cmpd="sng">
              <a:solidFill>
                <a:srgbClr val="000000"/>
              </a:solidFill>
            </a:ln>
          </c:spPr>
          <c:dLbls>
            <c:numFmt formatCode="General" sourceLinked="1"/>
            <c:txPr>
              <a:bodyPr/>
              <a:lstStyle/>
              <a:p>
                <a:pPr lvl="0">
                  <a:defRPr b="1" i="0" sz="900">
                    <a:latin typeface="+mn-lt"/>
                  </a:defRPr>
                </a:pPr>
              </a:p>
            </c:txPr>
            <c:showLegendKey val="0"/>
            <c:showVal val="1"/>
            <c:showCatName val="0"/>
            <c:showSerName val="0"/>
            <c:showPercent val="0"/>
            <c:showBubbleSize val="0"/>
          </c:dLbls>
          <c:cat>
            <c:strRef>
              <c:f>Analysis!$E$3:$E$5</c:f>
            </c:strRef>
          </c:cat>
          <c:val>
            <c:numRef>
              <c:f>Analysis!$H$3:$H$5</c:f>
              <c:numCache/>
            </c:numRef>
          </c:val>
        </c:ser>
        <c:overlap val="100"/>
        <c:axId val="158745688"/>
        <c:axId val="1735570655"/>
      </c:barChart>
      <c:catAx>
        <c:axId val="1587456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735570655"/>
      </c:catAx>
      <c:valAx>
        <c:axId val="1735570655"/>
        <c:scaling>
          <c:orientation val="minMax"/>
          <c:max val="10.0"/>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 of  Answers</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8745688"/>
      </c:valAx>
    </c:plotArea>
    <c:legend>
      <c:legendPos val="b"/>
      <c:overlay val="0"/>
      <c:txPr>
        <a:bodyPr/>
        <a:lstStyle/>
        <a:p>
          <a:pPr lvl="0">
            <a:defRPr b="0" i="0" sz="90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123825</xdr:colOff>
      <xdr:row>5</xdr:row>
      <xdr:rowOff>104775</xdr:rowOff>
    </xdr:from>
    <xdr:ext cx="4905375" cy="26955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104775</xdr:colOff>
      <xdr:row>21</xdr:row>
      <xdr:rowOff>133350</xdr:rowOff>
    </xdr:from>
    <xdr:ext cx="4905375" cy="26955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22" displayName="Table_1" name="Table_1" id="1">
  <tableColumns count="9">
    <tableColumn name="Question" id="1"/>
    <tableColumn name="Question Type" id="2"/>
    <tableColumn name="Answer" id="3"/>
    <tableColumn name="Base LLM (GPT-4o)" id="4"/>
    <tableColumn name="Absolute percentage error" id="5"/>
    <tableColumn name="Naïve RAG" id="6"/>
    <tableColumn name="Absolute percentage error2" id="7"/>
    <tableColumn name="Self-RAG + Reranking" id="8"/>
    <tableColumn name="Absolute percentage error3" id="9"/>
  </tableColumns>
  <tableStyleInfo name="questions_and_answers-style" showColumnStripes="0" showFirstColumn="1" showLastColumn="1" showRowStripes="1"/>
</table>
</file>

<file path=xl/tables/table2.xml><?xml version="1.0" encoding="utf-8"?>
<table xmlns="http://schemas.openxmlformats.org/spreadsheetml/2006/main" totalsRowCount="1" ref="A1:I22" displayName="Table_2" name="Table_2" id="2">
  <tableColumns count="9">
    <tableColumn name="Question" id="1"/>
    <tableColumn name="Question Type" id="2"/>
    <tableColumn name="Answer" id="3"/>
    <tableColumn name="Base LLM (GPT-4o)" id="4"/>
    <tableColumn totalsRowFunction="custom" name="Absolute percentage error" id="5"/>
    <tableColumn name="Naïve RAG" id="6"/>
    <tableColumn totalsRowFunction="custom" name="Absolute percentage error2" id="7"/>
    <tableColumn name="Self-RAG + Reranking" id="8"/>
    <tableColumn totalsRowFunction="custom" name="Absolute percentage error3" id="9"/>
  </tableColumns>
  <tableStyleInfo name="Old questions_and_answer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9.0"/>
    <col customWidth="1" min="2" max="2" width="26.75"/>
    <col customWidth="1" min="3" max="3" width="86.5"/>
    <col customWidth="1" min="4" max="4" width="255.5"/>
    <col customWidth="1" min="5" max="5" width="10.5"/>
    <col customWidth="1" min="6" max="6" width="338.63"/>
    <col customWidth="1" min="7" max="7" width="15.75"/>
    <col customWidth="1" min="8" max="8" width="64.88"/>
    <col customWidth="1" min="9" max="26" width="8.63"/>
  </cols>
  <sheetData>
    <row r="1" ht="14.25" customHeight="1">
      <c r="A1" s="1" t="s">
        <v>0</v>
      </c>
      <c r="B1" s="1" t="s">
        <v>1</v>
      </c>
      <c r="C1" s="1" t="s">
        <v>2</v>
      </c>
      <c r="D1" s="1" t="s">
        <v>3</v>
      </c>
      <c r="E1" s="2" t="s">
        <v>4</v>
      </c>
      <c r="F1" s="1" t="s">
        <v>5</v>
      </c>
      <c r="G1" s="2" t="s">
        <v>6</v>
      </c>
      <c r="H1" s="3" t="s">
        <v>7</v>
      </c>
      <c r="I1" s="2" t="s">
        <v>8</v>
      </c>
    </row>
    <row r="2" ht="14.25" customHeight="1">
      <c r="A2" s="3" t="s">
        <v>9</v>
      </c>
      <c r="B2" s="3" t="s">
        <v>10</v>
      </c>
      <c r="C2" s="3" t="s">
        <v>11</v>
      </c>
      <c r="D2" s="3" t="s">
        <v>12</v>
      </c>
      <c r="E2" s="3"/>
      <c r="F2" s="4" t="s">
        <v>11</v>
      </c>
      <c r="G2" s="5">
        <v>0.0</v>
      </c>
      <c r="H2" s="6" t="s">
        <v>13</v>
      </c>
      <c r="I2" s="5">
        <v>0.0</v>
      </c>
    </row>
    <row r="3" ht="14.25" customHeight="1">
      <c r="A3" s="3" t="s">
        <v>14</v>
      </c>
      <c r="B3" s="3" t="s">
        <v>10</v>
      </c>
      <c r="C3" s="6" t="s">
        <v>15</v>
      </c>
      <c r="D3" s="6" t="s">
        <v>12</v>
      </c>
      <c r="E3" s="1"/>
      <c r="F3" s="6" t="s">
        <v>16</v>
      </c>
      <c r="G3" s="3">
        <f>(34.67-29.81)/29.81</f>
        <v>0.1630325394</v>
      </c>
      <c r="H3" s="6" t="s">
        <v>17</v>
      </c>
      <c r="I3" s="7">
        <v>0.0</v>
      </c>
    </row>
    <row r="4">
      <c r="A4" s="3" t="s">
        <v>18</v>
      </c>
      <c r="B4" s="3" t="s">
        <v>10</v>
      </c>
      <c r="C4" s="3" t="s">
        <v>19</v>
      </c>
      <c r="D4" s="8" t="s">
        <v>20</v>
      </c>
      <c r="E4" s="3">
        <v>0.0</v>
      </c>
      <c r="F4" s="6" t="s">
        <v>21</v>
      </c>
      <c r="G4" s="6">
        <v>0.0</v>
      </c>
      <c r="H4" s="6" t="s">
        <v>22</v>
      </c>
      <c r="I4" s="7">
        <v>0.0</v>
      </c>
    </row>
    <row r="5" ht="17.25" customHeight="1">
      <c r="A5" s="3" t="s">
        <v>23</v>
      </c>
      <c r="B5" s="3" t="s">
        <v>10</v>
      </c>
      <c r="C5" s="9" t="s">
        <v>24</v>
      </c>
      <c r="D5" s="10" t="s">
        <v>12</v>
      </c>
      <c r="E5" s="11"/>
      <c r="F5" s="6" t="s">
        <v>12</v>
      </c>
      <c r="G5" s="1"/>
      <c r="H5" s="6" t="s">
        <v>12</v>
      </c>
      <c r="I5" s="12"/>
    </row>
    <row r="6" ht="17.25" customHeight="1">
      <c r="A6" s="3" t="s">
        <v>25</v>
      </c>
      <c r="B6" s="3" t="s">
        <v>10</v>
      </c>
      <c r="C6" s="13" t="s">
        <v>26</v>
      </c>
      <c r="D6" s="6" t="s">
        <v>12</v>
      </c>
      <c r="E6" s="11"/>
      <c r="F6" s="6" t="s">
        <v>12</v>
      </c>
      <c r="G6" s="1"/>
      <c r="H6" s="6" t="s">
        <v>27</v>
      </c>
      <c r="I6" s="14">
        <v>0.04</v>
      </c>
    </row>
    <row r="7" ht="14.25" customHeight="1">
      <c r="A7" s="3" t="s">
        <v>28</v>
      </c>
      <c r="B7" s="3" t="s">
        <v>29</v>
      </c>
      <c r="C7" s="6" t="s">
        <v>30</v>
      </c>
      <c r="D7" s="3" t="s">
        <v>31</v>
      </c>
      <c r="E7" s="1"/>
      <c r="F7" s="3" t="s">
        <v>32</v>
      </c>
      <c r="G7" s="11"/>
      <c r="H7" s="4" t="s">
        <v>33</v>
      </c>
      <c r="I7" s="12"/>
    </row>
    <row r="8" ht="14.25" customHeight="1">
      <c r="A8" s="3" t="s">
        <v>34</v>
      </c>
      <c r="B8" s="3" t="s">
        <v>29</v>
      </c>
      <c r="C8" s="6" t="s">
        <v>35</v>
      </c>
      <c r="D8" s="6" t="s">
        <v>36</v>
      </c>
      <c r="E8" s="1"/>
      <c r="F8" s="6" t="s">
        <v>37</v>
      </c>
      <c r="G8" s="1"/>
      <c r="H8" s="4" t="s">
        <v>38</v>
      </c>
      <c r="I8" s="12"/>
    </row>
    <row r="9" ht="14.25" customHeight="1">
      <c r="A9" s="3" t="s">
        <v>39</v>
      </c>
      <c r="B9" s="3" t="s">
        <v>29</v>
      </c>
      <c r="C9" s="6" t="s">
        <v>40</v>
      </c>
      <c r="D9" s="3" t="s">
        <v>41</v>
      </c>
      <c r="E9" s="1"/>
      <c r="F9" s="3" t="s">
        <v>42</v>
      </c>
      <c r="G9" s="1"/>
      <c r="H9" s="6" t="s">
        <v>43</v>
      </c>
      <c r="I9" s="12"/>
    </row>
    <row r="10" ht="14.25" customHeight="1">
      <c r="A10" s="3" t="s">
        <v>44</v>
      </c>
      <c r="B10" s="3" t="s">
        <v>29</v>
      </c>
      <c r="C10" s="6" t="s">
        <v>45</v>
      </c>
      <c r="D10" s="6" t="s">
        <v>46</v>
      </c>
      <c r="E10" s="1"/>
      <c r="F10" s="6" t="s">
        <v>47</v>
      </c>
      <c r="G10" s="1"/>
      <c r="H10" s="6" t="s">
        <v>48</v>
      </c>
      <c r="I10" s="12"/>
    </row>
    <row r="11" ht="14.25" customHeight="1">
      <c r="A11" s="3" t="s">
        <v>49</v>
      </c>
      <c r="B11" s="3" t="s">
        <v>29</v>
      </c>
      <c r="C11" s="6" t="s">
        <v>50</v>
      </c>
      <c r="D11" s="6" t="s">
        <v>51</v>
      </c>
      <c r="E11" s="11"/>
      <c r="F11" s="6" t="s">
        <v>52</v>
      </c>
      <c r="G11" s="1"/>
      <c r="H11" s="6" t="s">
        <v>53</v>
      </c>
      <c r="I11" s="12"/>
    </row>
    <row r="12" ht="14.25" customHeight="1">
      <c r="A12" s="3" t="s">
        <v>54</v>
      </c>
      <c r="B12" s="3" t="s">
        <v>55</v>
      </c>
      <c r="C12" s="3" t="s">
        <v>56</v>
      </c>
      <c r="D12" s="3" t="s">
        <v>12</v>
      </c>
      <c r="E12" s="1"/>
      <c r="F12" s="4" t="s">
        <v>57</v>
      </c>
      <c r="G12" s="6">
        <v>0.0</v>
      </c>
      <c r="H12" s="6" t="s">
        <v>58</v>
      </c>
      <c r="I12" s="12"/>
    </row>
    <row r="13" ht="14.25" customHeight="1">
      <c r="A13" s="3" t="s">
        <v>59</v>
      </c>
      <c r="B13" s="3" t="s">
        <v>55</v>
      </c>
      <c r="C13" s="3" t="s">
        <v>60</v>
      </c>
      <c r="D13" s="6" t="s">
        <v>12</v>
      </c>
      <c r="E13" s="1"/>
      <c r="F13" s="6" t="s">
        <v>61</v>
      </c>
      <c r="G13" s="15"/>
      <c r="H13" s="6" t="s">
        <v>12</v>
      </c>
      <c r="I13" s="12"/>
    </row>
    <row r="14" ht="14.25" customHeight="1">
      <c r="A14" s="3" t="s">
        <v>62</v>
      </c>
      <c r="B14" s="3" t="s">
        <v>55</v>
      </c>
      <c r="C14" s="3" t="s">
        <v>63</v>
      </c>
      <c r="D14" s="6" t="s">
        <v>64</v>
      </c>
      <c r="E14" s="1">
        <f>(379+1440)/(2121+1560)</f>
        <v>0.4941591959</v>
      </c>
      <c r="F14" s="6" t="s">
        <v>65</v>
      </c>
      <c r="G14" s="6">
        <v>0.0</v>
      </c>
      <c r="H14" s="6" t="s">
        <v>66</v>
      </c>
      <c r="I14" s="12"/>
    </row>
    <row r="15" ht="14.25" customHeight="1">
      <c r="A15" s="3" t="s">
        <v>67</v>
      </c>
      <c r="B15" s="3" t="s">
        <v>55</v>
      </c>
      <c r="C15" s="6" t="s">
        <v>68</v>
      </c>
      <c r="D15" s="6" t="s">
        <v>69</v>
      </c>
      <c r="E15" s="1">
        <f>(1.7+2.3)/(25.6+76.8)</f>
        <v>0.0390625</v>
      </c>
      <c r="F15" s="6" t="s">
        <v>70</v>
      </c>
      <c r="G15" s="6">
        <v>0.0</v>
      </c>
      <c r="H15" s="15"/>
      <c r="I15" s="12"/>
    </row>
    <row r="16" ht="14.25" customHeight="1">
      <c r="A16" s="3" t="s">
        <v>71</v>
      </c>
      <c r="B16" s="3" t="s">
        <v>55</v>
      </c>
      <c r="C16" s="16">
        <v>0.104</v>
      </c>
      <c r="D16" s="4" t="s">
        <v>72</v>
      </c>
      <c r="E16" s="3">
        <f>2.1/10.4</f>
        <v>0.2019230769</v>
      </c>
      <c r="F16" s="15"/>
      <c r="G16" s="15"/>
      <c r="H16" s="6" t="s">
        <v>73</v>
      </c>
      <c r="I16" s="12"/>
    </row>
    <row r="17" ht="14.25" customHeight="1">
      <c r="A17" s="3" t="s">
        <v>74</v>
      </c>
      <c r="B17" s="3" t="s">
        <v>75</v>
      </c>
      <c r="C17" s="15"/>
      <c r="D17" s="6" t="s">
        <v>76</v>
      </c>
      <c r="E17" s="3" t="s">
        <v>77</v>
      </c>
      <c r="F17" s="6" t="s">
        <v>78</v>
      </c>
      <c r="G17" s="15"/>
      <c r="H17" s="15"/>
      <c r="I17" s="12"/>
    </row>
    <row r="18" ht="14.25" customHeight="1">
      <c r="A18" s="3" t="s">
        <v>79</v>
      </c>
      <c r="B18" s="3" t="s">
        <v>75</v>
      </c>
      <c r="C18" s="6" t="s">
        <v>80</v>
      </c>
      <c r="D18" s="6" t="s">
        <v>81</v>
      </c>
      <c r="E18" s="1"/>
      <c r="F18" s="6" t="s">
        <v>82</v>
      </c>
      <c r="G18" s="15"/>
      <c r="H18" s="15"/>
      <c r="I18" s="12"/>
    </row>
    <row r="19" ht="14.25" customHeight="1">
      <c r="A19" s="3" t="s">
        <v>83</v>
      </c>
      <c r="B19" s="3" t="s">
        <v>75</v>
      </c>
      <c r="C19" s="3" t="s">
        <v>84</v>
      </c>
      <c r="D19" s="6" t="s">
        <v>85</v>
      </c>
      <c r="E19" s="1"/>
      <c r="F19" s="6" t="s">
        <v>12</v>
      </c>
      <c r="G19" s="1"/>
      <c r="H19" s="15"/>
      <c r="I19" s="12"/>
    </row>
    <row r="20" ht="14.25" customHeight="1">
      <c r="A20" s="3" t="s">
        <v>86</v>
      </c>
      <c r="B20" s="3" t="s">
        <v>75</v>
      </c>
      <c r="C20" s="6" t="s">
        <v>87</v>
      </c>
      <c r="D20" s="6" t="s">
        <v>88</v>
      </c>
      <c r="E20" s="1"/>
      <c r="F20" s="6" t="s">
        <v>89</v>
      </c>
      <c r="G20" s="1"/>
      <c r="H20" s="15"/>
      <c r="I20" s="12"/>
    </row>
    <row r="21" ht="14.25" customHeight="1">
      <c r="A21" s="3" t="s">
        <v>90</v>
      </c>
      <c r="B21" s="3" t="s">
        <v>75</v>
      </c>
      <c r="C21" s="6" t="s">
        <v>91</v>
      </c>
      <c r="D21" s="6" t="s">
        <v>12</v>
      </c>
      <c r="E21" s="1"/>
      <c r="F21" s="6" t="s">
        <v>92</v>
      </c>
      <c r="G21" s="1"/>
      <c r="H21" s="15"/>
      <c r="I21" s="12"/>
    </row>
    <row r="22" ht="14.25" customHeight="1">
      <c r="A22" s="1"/>
      <c r="B22" s="1"/>
      <c r="C22" s="1"/>
      <c r="D22" s="1"/>
      <c r="E22" s="1"/>
      <c r="F22" s="1"/>
      <c r="G22" s="1"/>
      <c r="H22" s="1"/>
      <c r="I22" s="12"/>
    </row>
    <row r="23" ht="14.25" customHeight="1"/>
    <row r="24" ht="14.25" customHeight="1"/>
    <row r="25" ht="14.25" customHeight="1"/>
    <row r="26" ht="14.25" customHeight="1"/>
    <row r="27" ht="14.25" customHeight="1"/>
    <row r="28" ht="14.25" customHeight="1">
      <c r="A28" s="17" t="s">
        <v>93</v>
      </c>
      <c r="B28" s="18" t="s">
        <v>94</v>
      </c>
      <c r="C28" s="19">
        <v>1.0</v>
      </c>
    </row>
    <row r="29" ht="14.25" customHeight="1">
      <c r="A29" s="17" t="s">
        <v>95</v>
      </c>
      <c r="B29" s="18" t="s">
        <v>96</v>
      </c>
      <c r="C29" s="19">
        <v>3.0</v>
      </c>
    </row>
    <row r="30" ht="14.25" customHeight="1">
      <c r="A30" s="17" t="s">
        <v>97</v>
      </c>
      <c r="B30" s="18" t="s">
        <v>98</v>
      </c>
      <c r="C30" s="19">
        <v>3.0</v>
      </c>
    </row>
    <row r="31" ht="14.25" customHeight="1">
      <c r="A31" s="17" t="s">
        <v>99</v>
      </c>
      <c r="B31" s="18" t="s">
        <v>100</v>
      </c>
      <c r="C31" s="19">
        <v>2.0</v>
      </c>
    </row>
    <row r="32" ht="14.25" customHeight="1">
      <c r="A32" s="17" t="s">
        <v>101</v>
      </c>
      <c r="B32" s="18" t="s">
        <v>102</v>
      </c>
      <c r="C32" s="19">
        <v>2.0</v>
      </c>
    </row>
    <row r="33" ht="14.25" customHeight="1">
      <c r="A33" s="17" t="s">
        <v>103</v>
      </c>
      <c r="B33" s="18" t="s">
        <v>104</v>
      </c>
      <c r="C33" s="19">
        <v>3.0</v>
      </c>
    </row>
    <row r="34" ht="14.25" customHeight="1">
      <c r="A34" s="17" t="s">
        <v>105</v>
      </c>
      <c r="B34" s="18" t="s">
        <v>106</v>
      </c>
      <c r="C34" s="19">
        <v>3.0</v>
      </c>
    </row>
    <row r="35" ht="14.25" customHeight="1">
      <c r="A35" s="20" t="s">
        <v>107</v>
      </c>
      <c r="B35" s="18" t="s">
        <v>108</v>
      </c>
      <c r="C35" s="19">
        <v>2.0</v>
      </c>
    </row>
    <row r="36" ht="14.25" customHeight="1">
      <c r="A36" s="20" t="s">
        <v>109</v>
      </c>
      <c r="B36" s="18" t="s">
        <v>110</v>
      </c>
      <c r="C36" s="19">
        <v>3.0</v>
      </c>
    </row>
    <row r="37" ht="14.25" customHeight="1">
      <c r="A37" s="20" t="s">
        <v>111</v>
      </c>
      <c r="B37" s="18" t="s">
        <v>112</v>
      </c>
      <c r="C37" s="19">
        <v>3.0</v>
      </c>
    </row>
    <row r="38" ht="14.25" customHeight="1"/>
    <row r="39" ht="14.25" customHeight="1">
      <c r="B39" s="21">
        <v>2022.0</v>
      </c>
      <c r="C39" s="19">
        <v>8.0</v>
      </c>
    </row>
    <row r="40" ht="14.25" customHeight="1">
      <c r="B40" s="21">
        <v>2023.0</v>
      </c>
      <c r="C40" s="19">
        <v>8.0</v>
      </c>
    </row>
    <row r="41" ht="14.25" customHeight="1">
      <c r="B41" s="21">
        <v>2024.0</v>
      </c>
      <c r="C41" s="19">
        <v>7.0</v>
      </c>
    </row>
    <row r="42" ht="14.25" customHeight="1">
      <c r="A42" s="22"/>
      <c r="B42" s="23" t="s">
        <v>12</v>
      </c>
      <c r="C42" s="19">
        <v>4.0</v>
      </c>
    </row>
    <row r="43" ht="14.25" customHeight="1">
      <c r="A43" s="24"/>
    </row>
    <row r="44" ht="14.25" customHeight="1">
      <c r="A44" s="25"/>
    </row>
    <row r="45" ht="14.25" customHeight="1">
      <c r="A45" s="22"/>
    </row>
    <row r="46" ht="14.25" customHeight="1">
      <c r="A46" s="24"/>
    </row>
    <row r="47" ht="14.25" customHeight="1">
      <c r="A47" s="25"/>
    </row>
    <row r="48" ht="14.25" customHeight="1">
      <c r="A48" s="22"/>
    </row>
    <row r="49" ht="14.25" customHeight="1">
      <c r="A49" s="24"/>
    </row>
    <row r="50" ht="14.25" customHeight="1">
      <c r="A50" s="25"/>
    </row>
    <row r="51" ht="14.25" customHeight="1">
      <c r="A51" s="22"/>
    </row>
    <row r="52" ht="14.25" customHeight="1">
      <c r="A52" s="24"/>
    </row>
    <row r="53" ht="14.25" customHeight="1">
      <c r="A53" s="25"/>
    </row>
    <row r="54" ht="14.25" customHeight="1">
      <c r="A54" s="22"/>
    </row>
    <row r="55" ht="14.25" customHeight="1">
      <c r="A55" s="26"/>
    </row>
    <row r="56" ht="14.25" customHeight="1">
      <c r="A56" s="27"/>
    </row>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9.0"/>
    <col customWidth="1" min="3" max="3" width="8.88"/>
    <col customWidth="1" min="4" max="26" width="8.63"/>
  </cols>
  <sheetData>
    <row r="1" ht="14.25" customHeight="1">
      <c r="A1" s="28" t="s">
        <v>113</v>
      </c>
      <c r="B1" s="28"/>
      <c r="C1" s="28"/>
      <c r="D1" s="28"/>
      <c r="E1" s="28" t="s">
        <v>114</v>
      </c>
      <c r="F1" s="28"/>
      <c r="G1" s="28"/>
      <c r="H1" s="28"/>
    </row>
    <row r="2" ht="14.25" customHeight="1">
      <c r="A2" s="28"/>
      <c r="B2" s="28" t="s">
        <v>115</v>
      </c>
      <c r="C2" s="29" t="s">
        <v>116</v>
      </c>
      <c r="D2" s="28"/>
      <c r="E2" s="28"/>
      <c r="F2" s="29" t="s">
        <v>117</v>
      </c>
      <c r="G2" s="28" t="s">
        <v>118</v>
      </c>
      <c r="H2" s="28" t="s">
        <v>119</v>
      </c>
    </row>
    <row r="3" ht="14.25" customHeight="1">
      <c r="A3" s="28" t="s">
        <v>120</v>
      </c>
      <c r="B3" s="30">
        <v>0.4</v>
      </c>
      <c r="C3" s="31">
        <v>0.1705</v>
      </c>
      <c r="D3" s="28"/>
      <c r="E3" s="28" t="s">
        <v>120</v>
      </c>
      <c r="F3" s="32">
        <v>3.0</v>
      </c>
      <c r="G3" s="33">
        <v>3.0</v>
      </c>
      <c r="H3" s="33">
        <v>4.0</v>
      </c>
    </row>
    <row r="4" ht="14.25" customHeight="1">
      <c r="A4" s="34" t="s">
        <v>121</v>
      </c>
      <c r="B4" s="35">
        <v>0.6</v>
      </c>
      <c r="C4" s="31">
        <v>0.0142</v>
      </c>
      <c r="D4" s="28"/>
      <c r="E4" s="34" t="s">
        <v>121</v>
      </c>
      <c r="F4" s="32">
        <v>3.0</v>
      </c>
      <c r="G4" s="33">
        <v>5.0</v>
      </c>
      <c r="H4" s="33">
        <v>2.0</v>
      </c>
    </row>
    <row r="5" ht="14.25" customHeight="1">
      <c r="A5" s="28" t="s">
        <v>122</v>
      </c>
      <c r="B5" s="35">
        <v>0.8</v>
      </c>
      <c r="C5" s="36">
        <v>0.014</v>
      </c>
      <c r="D5" s="28"/>
      <c r="E5" s="28" t="s">
        <v>122</v>
      </c>
      <c r="F5" s="37">
        <v>4.0</v>
      </c>
      <c r="G5" s="33">
        <v>5.0</v>
      </c>
      <c r="H5" s="33">
        <v>1.0</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9.0"/>
    <col customWidth="1" min="2" max="2" width="24.5"/>
    <col customWidth="1" min="3" max="3" width="86.5"/>
    <col customWidth="1" min="4" max="4" width="255.5"/>
    <col customWidth="1" min="5" max="5" width="10.5"/>
    <col customWidth="1" min="6" max="7" width="255.5"/>
    <col customWidth="1" min="8" max="8" width="64.88"/>
    <col customWidth="1" min="9" max="26" width="8.63"/>
  </cols>
  <sheetData>
    <row r="1" ht="14.25" customHeight="1">
      <c r="A1" s="1" t="s">
        <v>0</v>
      </c>
      <c r="B1" s="1" t="s">
        <v>1</v>
      </c>
      <c r="C1" s="1" t="s">
        <v>2</v>
      </c>
      <c r="D1" s="1" t="s">
        <v>3</v>
      </c>
      <c r="E1" s="2" t="s">
        <v>4</v>
      </c>
      <c r="F1" s="1" t="s">
        <v>5</v>
      </c>
      <c r="G1" s="2" t="s">
        <v>6</v>
      </c>
      <c r="H1" s="1" t="s">
        <v>7</v>
      </c>
      <c r="I1" s="2" t="s">
        <v>8</v>
      </c>
    </row>
    <row r="2" ht="14.25" customHeight="1">
      <c r="A2" s="1" t="s">
        <v>123</v>
      </c>
      <c r="B2" s="1" t="s">
        <v>113</v>
      </c>
      <c r="C2" s="15" t="s">
        <v>124</v>
      </c>
      <c r="D2" s="1"/>
      <c r="E2" s="1" t="s">
        <v>125</v>
      </c>
      <c r="F2" s="1"/>
      <c r="G2" s="11">
        <v>0.0</v>
      </c>
      <c r="H2" s="15"/>
      <c r="I2" s="12">
        <v>0.0</v>
      </c>
    </row>
    <row r="3" ht="14.25" customHeight="1">
      <c r="A3" s="1" t="s">
        <v>126</v>
      </c>
      <c r="B3" s="1" t="s">
        <v>113</v>
      </c>
      <c r="C3" s="1" t="s">
        <v>127</v>
      </c>
      <c r="D3" s="1"/>
      <c r="E3" s="1" t="s">
        <v>125</v>
      </c>
      <c r="F3" s="15"/>
      <c r="G3" s="38">
        <f>(0.13/1.87) + (0.31/7.69)</f>
        <v>0.1098308102</v>
      </c>
      <c r="H3" s="15"/>
      <c r="I3" s="38">
        <f>(0.13/1.87) + (0.31/7.69)</f>
        <v>0.1098308102</v>
      </c>
    </row>
    <row r="4" ht="14.25" customHeight="1">
      <c r="A4" s="1" t="s">
        <v>128</v>
      </c>
      <c r="B4" s="1" t="s">
        <v>113</v>
      </c>
      <c r="C4" s="39">
        <v>0.163</v>
      </c>
      <c r="D4" s="15"/>
      <c r="E4" s="11">
        <f>ABS(14.6-16.3)/16.3</f>
        <v>0.1042944785</v>
      </c>
      <c r="F4" s="15"/>
      <c r="G4" s="15"/>
      <c r="H4" s="15"/>
      <c r="I4" s="40" t="s">
        <v>129</v>
      </c>
    </row>
    <row r="5" ht="14.25" customHeight="1">
      <c r="A5" s="1" t="s">
        <v>130</v>
      </c>
      <c r="B5" s="1" t="s">
        <v>113</v>
      </c>
      <c r="C5" s="1" t="s">
        <v>131</v>
      </c>
      <c r="D5" s="15"/>
      <c r="E5" s="1" t="s">
        <v>125</v>
      </c>
      <c r="F5" s="15"/>
      <c r="G5" s="15">
        <v>0.0</v>
      </c>
      <c r="H5" s="15"/>
      <c r="I5" s="12">
        <v>0.0</v>
      </c>
    </row>
    <row r="6" ht="14.25" customHeight="1">
      <c r="A6" s="1" t="s">
        <v>132</v>
      </c>
      <c r="B6" s="1" t="s">
        <v>113</v>
      </c>
      <c r="C6" s="41" t="s">
        <v>133</v>
      </c>
      <c r="D6" s="15"/>
      <c r="E6" s="11">
        <f>ABS(40665-23250)/40665</f>
        <v>0.4282552564</v>
      </c>
      <c r="F6" s="15"/>
      <c r="G6" s="1">
        <v>0.0</v>
      </c>
      <c r="H6" s="15"/>
      <c r="I6" s="12">
        <v>0.0</v>
      </c>
      <c r="X6" s="42" t="s">
        <v>134</v>
      </c>
    </row>
    <row r="7" ht="14.25" customHeight="1">
      <c r="A7" s="1" t="s">
        <v>135</v>
      </c>
      <c r="B7" s="1" t="s">
        <v>113</v>
      </c>
      <c r="C7" s="15" t="s">
        <v>136</v>
      </c>
      <c r="D7" s="15"/>
      <c r="E7" s="11">
        <f>ABS(9.74-11)/9.74</f>
        <v>0.1293634497</v>
      </c>
      <c r="F7" s="15"/>
      <c r="G7" s="1">
        <f>0.04/9.7</f>
        <v>0.00412371134</v>
      </c>
      <c r="H7" s="15"/>
      <c r="I7" s="12">
        <f>0.02/9.7</f>
        <v>0.00206185567</v>
      </c>
    </row>
    <row r="8" ht="14.25" customHeight="1">
      <c r="A8" s="1" t="s">
        <v>137</v>
      </c>
      <c r="B8" s="1" t="s">
        <v>113</v>
      </c>
      <c r="C8" s="15" t="s">
        <v>138</v>
      </c>
      <c r="D8" s="15"/>
      <c r="E8" s="1" t="s">
        <v>125</v>
      </c>
      <c r="F8" s="15"/>
      <c r="G8" s="1" t="s">
        <v>125</v>
      </c>
      <c r="H8" s="15"/>
      <c r="I8" s="12" t="s">
        <v>125</v>
      </c>
    </row>
    <row r="9" ht="14.25" customHeight="1">
      <c r="A9" s="1" t="s">
        <v>139</v>
      </c>
      <c r="B9" s="1" t="s">
        <v>113</v>
      </c>
      <c r="C9" s="15" t="s">
        <v>140</v>
      </c>
      <c r="D9" s="15"/>
      <c r="E9" s="1" t="s">
        <v>125</v>
      </c>
      <c r="F9" s="15"/>
      <c r="G9" s="1">
        <v>0.0</v>
      </c>
      <c r="H9" s="15"/>
      <c r="I9" s="12">
        <v>0.0</v>
      </c>
    </row>
    <row r="10" ht="14.25" customHeight="1">
      <c r="A10" s="1" t="s">
        <v>141</v>
      </c>
      <c r="B10" s="1" t="s">
        <v>113</v>
      </c>
      <c r="C10" s="15" t="s">
        <v>142</v>
      </c>
      <c r="D10" s="1"/>
      <c r="E10" s="1" t="s">
        <v>125</v>
      </c>
      <c r="F10" s="1"/>
      <c r="G10" s="1">
        <v>0.0</v>
      </c>
      <c r="H10" s="15"/>
      <c r="I10" s="12">
        <v>0.0</v>
      </c>
    </row>
    <row r="11" ht="14.25" customHeight="1">
      <c r="A11" s="1" t="s">
        <v>143</v>
      </c>
      <c r="B11" s="1" t="s">
        <v>113</v>
      </c>
      <c r="C11" s="15" t="s">
        <v>144</v>
      </c>
      <c r="D11" s="15"/>
      <c r="E11" s="1"/>
      <c r="F11" s="15"/>
      <c r="G11" s="1"/>
      <c r="H11" s="15"/>
      <c r="I11" s="12"/>
    </row>
    <row r="12" ht="14.25" customHeight="1">
      <c r="A12" s="1" t="s">
        <v>145</v>
      </c>
      <c r="B12" s="1" t="s">
        <v>114</v>
      </c>
      <c r="C12" s="1" t="s">
        <v>146</v>
      </c>
      <c r="D12" s="1"/>
      <c r="E12" s="1"/>
      <c r="F12" s="15"/>
      <c r="G12" s="15"/>
      <c r="H12" s="15"/>
      <c r="I12" s="12"/>
    </row>
    <row r="13" ht="14.25" customHeight="1">
      <c r="A13" s="1" t="s">
        <v>147</v>
      </c>
      <c r="B13" s="1" t="s">
        <v>114</v>
      </c>
      <c r="C13" s="1" t="s">
        <v>45</v>
      </c>
      <c r="D13" s="15"/>
      <c r="E13" s="1"/>
      <c r="F13" s="15"/>
      <c r="G13" s="15"/>
      <c r="H13" s="15"/>
      <c r="I13" s="12"/>
    </row>
    <row r="14" ht="14.25" customHeight="1">
      <c r="A14" s="1" t="s">
        <v>148</v>
      </c>
      <c r="B14" s="1" t="s">
        <v>114</v>
      </c>
      <c r="C14" s="1" t="s">
        <v>149</v>
      </c>
      <c r="D14" s="15"/>
      <c r="E14" s="1"/>
      <c r="F14" s="15"/>
      <c r="G14" s="15"/>
      <c r="H14" s="15"/>
      <c r="I14" s="12"/>
    </row>
    <row r="15" ht="14.25" customHeight="1">
      <c r="A15" s="1" t="s">
        <v>150</v>
      </c>
      <c r="B15" s="1" t="s">
        <v>114</v>
      </c>
      <c r="C15" s="15" t="s">
        <v>151</v>
      </c>
      <c r="D15" s="15"/>
      <c r="E15" s="1"/>
      <c r="F15" s="15"/>
      <c r="G15" s="15"/>
      <c r="H15" s="15"/>
      <c r="I15" s="12"/>
    </row>
    <row r="16" ht="14.25" customHeight="1">
      <c r="A16" s="1" t="s">
        <v>152</v>
      </c>
      <c r="B16" s="1" t="s">
        <v>114</v>
      </c>
      <c r="C16" s="15" t="s">
        <v>153</v>
      </c>
      <c r="D16" s="15"/>
      <c r="E16" s="1"/>
      <c r="F16" s="15"/>
      <c r="G16" s="15"/>
      <c r="H16" s="15"/>
      <c r="I16" s="12"/>
    </row>
    <row r="17" ht="14.25" customHeight="1">
      <c r="A17" s="1" t="s">
        <v>154</v>
      </c>
      <c r="B17" s="1" t="s">
        <v>114</v>
      </c>
      <c r="C17" s="15" t="s">
        <v>155</v>
      </c>
      <c r="D17" s="15"/>
      <c r="E17" s="1"/>
      <c r="F17" s="15"/>
      <c r="G17" s="15"/>
      <c r="H17" s="15"/>
      <c r="I17" s="12"/>
    </row>
    <row r="18" ht="14.25" customHeight="1">
      <c r="A18" s="1" t="s">
        <v>156</v>
      </c>
      <c r="B18" s="1" t="s">
        <v>114</v>
      </c>
      <c r="C18" s="15" t="s">
        <v>157</v>
      </c>
      <c r="D18" s="15"/>
      <c r="E18" s="1"/>
      <c r="F18" s="15"/>
      <c r="G18" s="15"/>
      <c r="H18" s="15"/>
      <c r="I18" s="12"/>
    </row>
    <row r="19" ht="14.25" customHeight="1">
      <c r="A19" s="1" t="s">
        <v>158</v>
      </c>
      <c r="B19" s="1" t="s">
        <v>114</v>
      </c>
      <c r="C19" s="1" t="s">
        <v>159</v>
      </c>
      <c r="D19" s="15"/>
      <c r="E19" s="1"/>
      <c r="F19" s="15"/>
      <c r="G19" s="1"/>
      <c r="H19" s="15"/>
      <c r="I19" s="12"/>
    </row>
    <row r="20" ht="14.25" customHeight="1">
      <c r="A20" s="1" t="s">
        <v>160</v>
      </c>
      <c r="B20" s="1" t="s">
        <v>114</v>
      </c>
      <c r="C20" s="15" t="s">
        <v>12</v>
      </c>
      <c r="D20" s="15"/>
      <c r="E20" s="1"/>
      <c r="F20" s="15"/>
      <c r="G20" s="1"/>
      <c r="H20" s="15"/>
      <c r="I20" s="12"/>
    </row>
    <row r="21" ht="14.25" customHeight="1">
      <c r="A21" s="3" t="s">
        <v>161</v>
      </c>
      <c r="B21" s="1" t="s">
        <v>114</v>
      </c>
      <c r="C21" s="15" t="s">
        <v>162</v>
      </c>
      <c r="D21" s="15"/>
      <c r="E21" s="1"/>
      <c r="F21" s="15"/>
      <c r="G21" s="1"/>
      <c r="H21" s="15"/>
      <c r="I21" s="12"/>
    </row>
    <row r="22" ht="14.25" customHeight="1">
      <c r="A22" s="1"/>
      <c r="B22" s="1"/>
      <c r="C22" s="1"/>
      <c r="D22" s="1"/>
      <c r="E22" s="1">
        <f>AVERAGE('Old questions_and_answers'!$E$2:$E$21)</f>
        <v>0.2206377282</v>
      </c>
      <c r="F22" s="1"/>
      <c r="G22" s="11">
        <f>AVERAGE('Old questions_and_answers'!$G$2:$G$21)</f>
        <v>0.01627921736</v>
      </c>
      <c r="H22" s="1"/>
      <c r="I22" s="12">
        <f>AVERAGE('Old questions_and_answers'!$I$2:$I$21)</f>
        <v>0.01598466655</v>
      </c>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tableParts count="1">
    <tablePart r:id="rId3"/>
  </tableParts>
</worksheet>
</file>