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ohit Devanaboina\Documents\GitHub\BA-882-Pipeline-Project\Streamlit-SEC-RAG\"/>
    </mc:Choice>
  </mc:AlternateContent>
  <xr:revisionPtr revIDLastSave="0" documentId="13_ncr:1_{3CBA6673-0955-4AA3-8A8B-7ED38823C590}" xr6:coauthVersionLast="47" xr6:coauthVersionMax="47" xr10:uidLastSave="{00000000-0000-0000-0000-000000000000}"/>
  <bookViews>
    <workbookView xWindow="-120" yWindow="-120" windowWidth="29040" windowHeight="16440" xr2:uid="{00000000-000D-0000-FFFF-FFFF00000000}"/>
  </bookViews>
  <sheets>
    <sheet name="questions_and_answers" sheetId="1" r:id="rId1"/>
    <sheet name="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2" l="1"/>
  <c r="I22" i="1"/>
  <c r="I15" i="1"/>
  <c r="I12" i="1"/>
  <c r="G22" i="1"/>
  <c r="C4" i="2" s="1"/>
  <c r="E22" i="1"/>
  <c r="C3" i="2" s="1"/>
  <c r="E4" i="1"/>
  <c r="E15" i="1"/>
  <c r="E14" i="1"/>
  <c r="G3" i="1"/>
</calcChain>
</file>

<file path=xl/sharedStrings.xml><?xml version="1.0" encoding="utf-8"?>
<sst xmlns="http://schemas.openxmlformats.org/spreadsheetml/2006/main" count="180" uniqueCount="152">
  <si>
    <t>Question</t>
  </si>
  <si>
    <t>Question Type</t>
  </si>
  <si>
    <t>Answer</t>
  </si>
  <si>
    <t>Base LLM (GPT-4o)</t>
  </si>
  <si>
    <t>Absolute percentage error</t>
  </si>
  <si>
    <t>Naïve RAG</t>
  </si>
  <si>
    <t>Absolute percentage error2</t>
  </si>
  <si>
    <t>Absolute percentage error3</t>
  </si>
  <si>
    <t>What is the total revenue of Amazon (AMZN) in 2023?</t>
  </si>
  <si>
    <t>Quantitative - Single Stock/Year</t>
  </si>
  <si>
    <t>The total revenue of Amazon (AMZN) in 2023 is $574,785 million.</t>
  </si>
  <si>
    <t>None</t>
  </si>
  <si>
    <t xml:space="preserve">Amazon's total revenue for the year 2023 was $574.785 billion. This figure represents the company's total net sales for the 12 months ended December 31, 2023.
</t>
  </si>
  <si>
    <t xml:space="preserve">During the nine months
ended September 30, 2024, we repurchased and subsequently retired 65 million shares of our Class A common stock for an aggregate
amount of $29.81 billion, which includes the 1% excise tax accruals as a result of the Inflation Reduction Act of 2022. As of
September 30, 2024, $51.28 billion remained available and authorized for repurchases.
</t>
  </si>
  <si>
    <t>For the year ended January 30, 2022, Nvidia's largest segment by revenue was the Gaming segment. This segment generated approximately $12.5 billion in revenue, making it the primary driver of the company's overall financial performance during that period.</t>
  </si>
  <si>
    <t xml:space="preserve">For 2022-2024, which product line has the highest growth for Apple's (AAPL) total revenue? What's the revenue across theses years? </t>
  </si>
  <si>
    <t>Qualitative - Single Stock/Year</t>
  </si>
  <si>
    <t xml:space="preserve">The product line that has been becoming increasingly profitable to Apple's total revenue over the recent three years is the "Services" line. The revenues from Services are as follows:
Year ending September 24, 2022: $78,129 million
Year ending September 30, 2023: $85,200 million
Year ending September 28, 2024: $96,169 million
This progression shows a consistent increase in revenue from the Services segment, which is becoming a more significant contributor to Apple's total revenue.
</t>
  </si>
  <si>
    <t xml:space="preserve">As of my last update in October 2023, Apple's most profitable product line has been its Services segment, which includes offerings such as the App Store, Apple Music, iCloud, and Apple TV+. Over the past three years, this segment has shown significant growth and has increasingly contributed to Apple's total revenue.
In terms of revenue, for the fiscal year 2022, Apple's Services revenue was approximately $78 billion, and it continued to grow in 2023. For the most accurate and up-to-date figures, I recommend checking Apple's latest quarterly earnings reports or financial statements, as they provide detailed breakdowns of revenue by product line.
</t>
  </si>
  <si>
    <t>{'The product line with the highest revenue growth for Apple from 2022 to 2024 is Services, with revenue figures of $78,129 million in 2022, $85,200 million in 2023, and $96,169 million in 2024. This represents a growth of approximately 23.1% over the two years. In comparison, the total net sales for Apple were $394,328 million in 2022, $383,285 million in 2023, and $391,035 million in 2024.'}</t>
  </si>
  <si>
    <t xml:space="preserve">In January 2022, VideoLabs, Inc. and VL Collective IP LLC filed a complaint against Amazon.com, Inc. and Amazon Web
Services, Inc. in the United States District Court for the Western District of Texas. The complaint alleges, among other things, that
Amazon Prime Video, Amazon Glow, Amazon Echo Show, Fire TV, Fire TV Cube, Fire TV Stick, Fire Tablets, AWS Elemental
MediaConvert, AWS Elemental Live, AWS Elemental Server, AWS Elemental MediaPackage, AWS Elemental MediaLive, and
Amazon Elastic Transcoder infringe U.S. Patent Nos. 7,769,238 and 8,139,878; both entitled “Picture Coding Method and Picture
Decoding Method”, and 7,970,059, entitled “Variable Length Coding Method and Variable Length Decoding Method”;
In October 2020, BroadbandiTV, Inc. filed a complaint against Amazon.com, Inc., Amazon.com Services LLC, and Amazon
Web Services, Inc. in the United States District Court for the Western District of Texas. The complaint alleges, among other things,
that certain Amazon Prime Video features and services infringe U.S. Patent
Beginning in March 2020, with Frame-Wilson v. Amazon.com, Inc. filed in the United States District Court for the Western
District of Washington, private litigants have filed a number of cases in the U.S. and Canada alleging, among other things, price
fixing arrangements between Amazon.com, Inc. and vendors and third-party sellers in Amazon’s stores, monopolization and
attempted monopolization, and consumer protection and unjust enrichment claims. </t>
  </si>
  <si>
    <t>Yes. Reason is increase in R&amp;D, and administrative/selling expenditure.</t>
  </si>
  <si>
    <t xml:space="preserve">In Q3 2022, Apple did experience a notable increase in operating expenses compared to previous quarters. The key drivers for this change included:
1. **Increased Research and Development (R&amp;D) Spending**: Apple continued to invest heavily in R&amp;D to support its innovation pipeline, particularly in areas like artificial intelligence, augmented reality, and new product development.
2. **Higher Marketing Expenses**: As Apple launched new products and services, marketing expenses rose to promote these offerings effectively.
3. **Supply Chain Challenges**: Ongoing global supply chain issues led to increased costs in logistics and procurement, impacting overall operating expenses.
4. **Employee Compensation**: Apple also faced rising labor costs, including salaries and benefits, as it sought to attract and retain talent in a competitive job market.
These factors collectively contributed to the increase in operating expenses during that quarter.
</t>
  </si>
  <si>
    <t>19%, lower</t>
  </si>
  <si>
    <t xml:space="preserve">In Q3 2022, Microsoft's effective tax rate was lower than the statutory federal income tax rate of 21%. For specific figures, Microsoft's effective tax rate for that quarter was around 14.5%. This difference can be attributed to various factors, including tax credits, deductions, and other adjustments that companies can utilize to lower their effective tax rates.
</t>
  </si>
  <si>
    <t xml:space="preserve">Microsoft's effective tax rate for the three months ended September 30, 2022, was 19% (0.19) (3 months ended)【9†source】. The statutory federal income tax rate is 21% (0.21)【6†source】【8†source】.
Therefore, Microsoft's Q3 2022 tax rate is lower than the statutory federal income tax rate.
</t>
  </si>
  <si>
    <t>Microsoft's effective tax rate for Q3 2022 was 19%, which is lower than the statutory federal income tax rate of 21%. This lower rate was primarily due to earnings taxed at lower rates in foreign jurisdictions. Therefore, Microsoft's Q3 2022 tax rate is lower than the statutory federal income tax rate.</t>
  </si>
  <si>
    <t>Quantitative - Multi Stock/Year</t>
  </si>
  <si>
    <t>45.53 USD</t>
  </si>
  <si>
    <t>The change in Diluted earnings per share (EPS) for Berkshire Hathaway (BRK-B) from the nine-month period ending September 30, 2022, to the nine-month period ending September 30, 2023, is as follows:
Q3 2022: The diluted earnings per share for the nine months ended September 30, 2022, was -18.58 (USD) per Class B share.
Q3 2023: The diluted earnings per share for the nine months ended September 30, 2023, was 26.95 (USD) per Class B share.
To calculate the change:
Change = EPS (Q3 2023) - EPS (Q3 2022) = 26.95 - (-18.58) = 26.95 + 18.58 = 45.53 (USD)
Thus, the change in Diluted earnings per share from Q3 2022 to Q3 2023 for Berkshire Hathaway BRK-B is 45.53 USD.</t>
  </si>
  <si>
    <t>GOOG 9 % vs META -1%</t>
  </si>
  <si>
    <t xml:space="preserve">2021: The total stock-based compensation expense was $2,121 million.
2022: This amount decreased to $1,560 million.
2023: The stock-based compensation expense increased again to $1,812 million.
</t>
  </si>
  <si>
    <t xml:space="preserve">As of my last update in October 2023, Tesla's stock-based compensation has seen significant increases over the past few years. In 2020, Tesla reported stock-based compensation expenses of approximately $1.5 billion. This figure rose in 2021, with expenses reaching around $2.5 billion, largely due to the company's performance and the need to attract and retain talent in a competitive market. By 2022, stock-based compensation continued to increase, with estimates around $3 billion, reflecting the company's ongoing growth and the expansion of its workforce.
The increase in stock-based compensation is often tied to the company's performance metrics and the value of its stock, which has seen substantial appreciation over these years. Tesla's approach to compensation is designed to align employee interests with shareholder value, incentivizing employees to contribute to the company's long-term success.
For the most accurate and up-to-date figures, it is advisable to check Tesla's latest financial statements or earnings reports, as these will provide the most current data on stock-based compensation.
</t>
  </si>
  <si>
    <t>Over the past three years, Tesla's stock-based compensation has shown the following trends:
2021: The total stock-based compensation expense was $2,121 million.
2022: This amount decreased to $1,560 million.
2023: The total stock-based compensation expense increased again to $1,812 million.
In summary, after a decline from 2021 to 2022, Tesla's stock-based compensation expense increased in 2023 compared to 2022, but it remains lower than the 2021 figure (1,812 million in 2023 vs. 2,121 million in 2021) (1, 2, 3)</t>
  </si>
  <si>
    <t>TSLA 25.6 % vs LLY 76.8%</t>
  </si>
  <si>
    <t xml:space="preserve">In 2022, Eli Lilly reported a gross profit margin of approximately 78.5%. This high margin reflects the company's strong pricing power and efficient production processes in the pharmaceutical industry.
On the other hand, Tesla's gross profit margin for 2022 was around 27.9%. While this is a solid margin for the automotive industry, it is significantly lower than that of Eli Lilly, reflecting the different business models and cost structures of the two companies.
In summary, Eli Lilly had a much higher gross profit margin compared to Tesla in 2022, highlighting the differences in their respective industries and operational efficiencies.
</t>
  </si>
  <si>
    <t>Qualitative - Multi Stock/Year</t>
  </si>
  <si>
    <t xml:space="preserve">As of 2023, the performance of Microsoft Azure, Google Cloud Platform (GCP), and Amazon Web Services (AWS) can be compared across several key dimensions, including market share, service offerings, performance, and customer satisfaction.
1. **Market Share**:
   - **AWS** continues to lead the cloud market with a significant share, maintaining its position as the largest cloud service provider. It has a broad customer base and a wide range of services.
   - **Microsoft Azure** has been gaining ground and is often considered the second-largest player. Its integration with Microsoft products and services, such as Office 365 and Dynamics, has helped it attract enterprise customers.
   - **Google Cloud** has been growing steadily but remains in third place. It has focused on specific sectors like data analytics and machine learning, leveraging its strengths in AI.
2. **Service Offerings**:
   - **AWS** offers the most extensive range of services, including computing, storage, databases, machine learning, and IoT. Its vast ecosystem allows for a high degree of customization and flexibility.
   - **Azure** provides a comprehensive suite of services, particularly strong in hybrid cloud solutions and enterprise applications. Its integration with existing Microsoft software makes it appealing for businesses already using Microsoft products.
   - **Google Cloud** is known for its strengths in data analytics, machine learning, and Kubernetes. It has been enhancing its offerings in areas like serverless computing and multi-cloud capabilities.
3. **Performance**:
   - All three providers have made significant investments in infrastructure, resulting in high availability and reliability. However, performance can vary based on specific services and regions.
   - **AWS** is often praised for its performance and scalability, particularly for large-scale applications.
   - **Azure** has improved its performance metrics and is competitive, especially in enterprise environments.
   - **Google Cloud** is recognized for its high-performance computing capabilities and data processing speeds, particularly in analytics and machine learning tasks.
4. **Customer Satisfaction**:
   - Customer satisfaction can vary based on specific use cases and experiences. AWS has a large and diverse customer base, which can lead to mixed reviews.
   - **Azure** generally receives positive feedback for its integration with Microsoft products and support for hybrid cloud environments.
   - **Google Cloud** is often lauded for its user-friendly interface and strong support for developers, particularly in data-centric applications.
5. **Pricing**:
   - Pricing models vary across the three providers, with AWS typically offering a pay-as-you-go model, while Azure and Google Cloud also provide various pricing options, including reserved instances and sustained use discounts. Cost-effectiveness can depend on specific workloads and usage patterns.
In summary, while AWS remains the leader in cloud computing services in 2023, Microsoft Azure is a strong competitor, particularly in enterprise environments. Google Cloud is carving out its niche with a focus on data and AI services. The best choice for a business often depends on specific needs, existing infrastructure, and long-term strategy.
</t>
  </si>
  <si>
    <t xml:space="preserve">As of 2023, Broadcom and Nvidia have distinct product mixes that reflect their different focuses within the semiconductor industry.
**Broadcom:**
Broadcom is a diversified semiconductor company that offers a wide range of products across various segments. Its product mix includes:
1. **Networking Solutions:** Broadcom provides Ethernet switches, routers, and other networking components that are essential for data centers and enterprise networks.
2. **Wireless Communication:** The company produces chips for Wi-Fi, Bluetooth, and cellular communication, catering to mobile devices and IoT applications.
3. **Storage Solutions:** Broadcom offers storage controllers and interface products, including those for SSDs and hard drives.
4. **Broadband:** The company manufactures products for broadband access, including cable modem and DSL solutions.
5. **Industrial and Automotive:** Broadcom also has a presence in industrial automation and automotive electronics, providing components for various applications.
**Nvidia:**
Nvidia, on the other hand, is primarily known for its graphics processing units (GPUs) and has expanded its product mix significantly in recent years, particularly in AI and data center solutions. Key areas of focus include:
1. **Graphics Processing Units (GPUs):** Nvidia is a leader in the gaming and professional visualization markets with its GeForce and Quadro product lines.
2. **Data Center Solutions:** The company has made significant inroads into AI and machine learning with its A100 and H100 Tensor Core GPUs, which are designed for high-performance computing and data analytics.
3. **Automotive Technology:** Nvidia provides platforms for autonomous driving and in-car entertainment systems, including its Drive platform.
4. **Software and AI Frameworks:** Nvidia has developed software ecosystems like CUDA and TensorRT, which support AI development and deployment.
5. **Gaming and Virtual Reality:** The company continues to innovate in gaming technologies, including ray tracing and AI-enhanced graphics.
In summary, while Broadcom has a broad and diversified product mix across various semiconductor applications, Nvidia is more focused on high-performance computing, gaming, and AI technologies. Both companies are influential in their respective areas, but their product strategies cater to different market needs and trends.
</t>
  </si>
  <si>
    <t xml:space="preserve">Broadcom's general sources of revenue primarily come from the following segments:
1. **Semiconductor Solutions**: This is the largest segment, which includes a wide range of products such as networking chips, broadband access, storage, and wireless communication solutions. The demand for these products is driven by trends in data centers, cloud computing, and mobile devices.
2. **Infrastructure Software**: This segment includes software solutions for enterprise and security applications, which have been increasingly important as businesses focus on digital transformation and cybersecurity.
3. **Wireless Communications**: Broadcom provides components for mobile devices, including RF (radio frequency) solutions and other wireless technologies.
4. **Networking**: This includes products for data center networking, enterprise networking, and service provider networking.
Since 2022, Broadcom has seen changes in its revenue sources due to several factors:
- **Increased Demand for Data Center Solutions**: The growth of cloud computing and data centers has led to higher demand for Broadcom's semiconductor solutions, particularly in networking and storage.
- **Acquisitions**: Broadcom has pursued strategic acquisitions to expand its product offerings and market reach, which can impact revenue streams. For example, the acquisition of VMware in 2022 aimed to enhance its software capabilities.
- **Market Trends**: The ongoing transition to 5G technology and the Internet of Things (IoT) has also influenced revenue, as Broadcom's products are integral to these technologies.
- **Economic Factors**: Global supply chain issues and economic conditions have affected the semiconductor industry, which may have impacted Broadcom's revenue growth in certain segments.
Overall, while Broadcom's core revenue sources have remained consistent, the dynamics within the semiconductor and software markets have evolved, influencing the company's financial performance since 2022.
</t>
  </si>
  <si>
    <t>BRK-B</t>
  </si>
  <si>
    <t>Berkshire Hathaway</t>
  </si>
  <si>
    <t>AVGO</t>
  </si>
  <si>
    <t>Broadcom</t>
  </si>
  <si>
    <t>TSLA</t>
  </si>
  <si>
    <t>Tesla</t>
  </si>
  <si>
    <t>LLY</t>
  </si>
  <si>
    <t>Eli Lilly</t>
  </si>
  <si>
    <t>META</t>
  </si>
  <si>
    <t>Meta</t>
  </si>
  <si>
    <t>AMZN</t>
  </si>
  <si>
    <t>Amazon</t>
  </si>
  <si>
    <t>GOOG</t>
  </si>
  <si>
    <t>Google</t>
  </si>
  <si>
    <t>MSFT</t>
  </si>
  <si>
    <t>Microsoft</t>
  </si>
  <si>
    <t>NVDA</t>
  </si>
  <si>
    <t>Nvidia</t>
  </si>
  <si>
    <t>AAPL</t>
  </si>
  <si>
    <t>Apple</t>
  </si>
  <si>
    <t>Response Rate</t>
  </si>
  <si>
    <t>Mean Absolute Percentage Error</t>
  </si>
  <si>
    <t>High Quality</t>
  </si>
  <si>
    <t>Medium Quality</t>
  </si>
  <si>
    <t>Low Quality</t>
  </si>
  <si>
    <t>Standard LLM</t>
  </si>
  <si>
    <t>Naive RAG</t>
  </si>
  <si>
    <t>Self-RAG</t>
  </si>
  <si>
    <t>$574,785 million</t>
  </si>
  <si>
    <t>In 2024, Meta engaged in share repurchase activities totaling  14.64 billion during the first quarter (January to March) and 20.03 billion during the second half of the year (up to September). Therefore, the total share repurchase activities for 2024 amount to $34.67 billion.</t>
  </si>
  <si>
    <t xml:space="preserve">29.81 billion on share purchase activities during the nine months ended September 30,2024.This amount includes 14.64 billion for the first quarter and $20.95 billion for the second quarter. The total reflects the company's ongoing share repurchase program authorized by its board of directors.
</t>
  </si>
  <si>
    <t xml:space="preserve"> The Gaming segment, which generated 12,462 million</t>
  </si>
  <si>
    <t>For the year ended January 30, 2022, Nvidia's largest segment by revenue was Gaming, which generated 12 , 462 This was followed by the Data Center segment with 10,613 million in revenue (1, 2).</t>
  </si>
  <si>
    <t>Nvidia's highest revenue segment for the fiscal year ending January 30, 2022, was the Gaming segment, which generated 12,462 million.The second highest was the Data Center segment , with 10,613 million in revenue. Overall, Nvidia reported total revenue of $26,914 million for that fiscal year.</t>
  </si>
  <si>
    <t>$ 39,500 million</t>
  </si>
  <si>
    <t>Google's total expenditure on research and development for the fiscal year ending in 2022 was 39,500 million (or 39.5 billion) (Alphabet Inc. 10-K report for Dec. 31, 2022).</t>
  </si>
  <si>
    <t>Baqsimi - 633.9 million</t>
  </si>
  <si>
    <t>The drug with the most significant year-on-year revenue decline for Eli Lilly in 2024 was Baqsimi, which experienced a revenue decrease of  600 million .In the six months ended June 30 , 2023 , Baqsimi generated 629.3 million, while in the same period in 2024, it reported a revenue of 11.5million (Eli Lilly 10-Q report for Jun. 30, 2024).</t>
  </si>
  <si>
    <t>The Commitments and Contingencies section of Tesla's Q3 2022 10-Q report includes the following key points and details:
Number of Lawsuits Filed: There were 2 lawsuits filed in the 4 months ended and 7 lawsuits filed in the 29 months ended.
Loss Contingency for Stockholder Class Actions: There were 9 purported stockholder class actions filed.
Consolidated Actions: There were 2 consolidated actions noted.
Pending Resolutions: There were 7 pending resolutions related to these lawsuits.
Total Damages Awarded for Alleged Race Discrimination: The report indicates total damages awarded of $15 million related to alleged race discrimination.
Litigation Related to Alleged Race Discrimination: The report mentions a specific amount of $3,175,000 related to this litigation.
Number of Tesla Stockholders: The report notes that there are 2 Tesla stockholders involved in the litigation.
Received Payment from Litigation: Tesla received a payment of $43 million from litigation.
These details highlight the ongoing legal challenges Tesla faces, particularly regarding stockholder class actions and allegations of discrimination (Tesla, Inc. 10-Q report for Sep. 30, 2022).</t>
  </si>
  <si>
    <t>Number of Lawsuits Filed: 2 filed in the 4 months ended and 7 lawsuits filed in the 29 months ended.
Loss Contingency for Stockholder Class Actions: 9 purported stockholder class actions filed.
Consolidated Actions: There were 2 consolidated actions 1 month ended, 7 29 months ended.
Pending Resolutions: There were 7 pending resolutions .
Total Damages Awarded for Alleged Race Discrimination:  $15 million 
Litigation Related to Alleged Race Discrimination:$136.9 Million related to this litigation.
Number of Tesla Stockholders:  2 Tesla stockholders involved in the litigation.
Received Payment from Litigation: Tesla received a payment of $43 million from litigation.</t>
  </si>
  <si>
    <t>Points of Failure</t>
  </si>
  <si>
    <t>Comparing two companies with different Financial Year Start-End dates</t>
  </si>
  <si>
    <t>Using relative time frame (last X years)</t>
  </si>
  <si>
    <t>To calculate the total revenue growth rates for Alphabet (GOOG) and Meta (META) from 2021 to 2022, we can use the following formula:
[ \text{Growth Rate} = \frac{\text{Revenue}{2022} - \text{Revenue}{2021}}{\text{Revenue}_{2021}} \times 100 ]
Meta (META)
Revenue 2021: $117,929 million
Revenue 2022: $116,609 million
Calculating the growth rate: [ \text{Growth Rate}_{META} = \frac{116609 - 117929}{117929} \times 100 = \frac{-1320}{117929} \times 100 \approx -1.12% ]
Alphabet (GOOG)
Revenue 2021: $257,637 million
Revenue 2022: $282,836 million
Calculating the growth rate: [ \text{Growth Rate}_{GOOG} = \frac{282836 - 257637}{257637} \times 100 = \frac{25299}{257637} \times 100 \approx 9.81% ]
Comparison
Meta (META) Growth Rate: approximately -1.12%
Alphabet (GOOG) Growth Rate: approximately 9.81%
In summary, Meta experienced a decline in revenue from 2021 to 2022, while Alphabet saw a significant increase in revenue during the same period. Thus, Alphabet's growth rate is substantially higher than Meta's, which is negative.</t>
  </si>
  <si>
    <t>Calculate and compare the total revenue growth rates for Alphabet (GOOG) and Meta (META) from 2021 to 2022, based on 10-K</t>
  </si>
  <si>
    <t>Failing to use the companies current name (Alphabet vs Google) and/or not including ticker symbols</t>
  </si>
  <si>
    <t>NOTES</t>
  </si>
  <si>
    <t>naïve rag sums up quaterly values, which are cumulative</t>
  </si>
  <si>
    <t>both RAGs get confused by US and international revenues</t>
  </si>
  <si>
    <t>if not specific, it confuses Q3 2022 with 2020 10k</t>
  </si>
  <si>
    <t>easy for all</t>
  </si>
  <si>
    <t>low top K results in one stock being left out of the retrieved docs</t>
  </si>
  <si>
    <t>What were the gross profit margins for Eli Lilly (LLY) and Tesla (TSLA) in 2022, and how do they compare?
Answer:
The gross profit margins for Tesla (TSLA) and Eli Lilly (LLY) in 2022 are as follows:
Tesla (TSLA)
Gross Profit: $20,853 million
Total Revenues: $81,462 million
Gross Profit Margin: [ \text{Gross Profit Margin} = \frac{\text{Gross Profit}}{\text{Total Revenues}} \times 100 = \frac{20,853}{81,462} \times 100 \approx 25.6% ]
Eli Lilly (LLY)
Gross Profit: $14,307.1 million (calculated from the net income and costs)
Total Revenues: $21,239.6 million
Gross Profit Margin: [ \text{Gross Profit Margin} = \frac{\text{Gross Profit}}{\text{Total Revenues}} \times 100 = \frac{14,307.1}{21,239.6} \times 100 \approx 67.4% ]
Comparison
Tesla's Gross Profit Margin: Approximately 25.6%
Eli Lilly's Gross Profit Margin: Approximately 67.4%
In summary, Eli Lilly's gross profit margin is significantly higher than Tesla's in 2022, indicating that Eli Lilly retains a larger percentage of revenue as gross profit compared to Tesla.</t>
  </si>
  <si>
    <t>Google Cloud - 19,206 in 2021 to  26,280 in 2022 | AWS -  62,202 to 80,096 | Microsoft (ended june 2022) - 69,100 to 91,4000 (all in $ millions)</t>
  </si>
  <si>
    <t>Compare Broadcom (AVGO) and Nvidia's (NVDA) segment mix in 2022</t>
  </si>
  <si>
    <t>Insider Trading Activities for Meta (META) in 2024
Peggy Alford
Title: Member of the Board of Directors
Adoption Date: April 26, 2024
Material Terms: Trading plan for the sale of up to $1.5 million worth of Class A common stock.
Expiration Date: January 27, 2025
Christopher K. Cox
Title: Chief Product Officer
Adoption Date: April 26, 2024
Material Terms: Trading plan for the sale of 30,000 shares of Class A common stock.
Expiration Date: July 25, 2025
Nick Clegg
Title: President, Global Affairs
Adoption Date: May 12, 2024
Material Terms: Trading plan for the sale of 7,528 shares of Class A common stock and all net shares received from equity awards.
Expiration Date: May 16, 2025
Aaron Anderson
Title: Chief Accounting Officer
Adoption Date: February 12, 2024
Material Terms: Trading plan for the sale of up to 2,935 shares.
Expiration Date: November 18, 2025
Mark Zuckerberg
Title: Founder, Chairman, and CEO
Adoption Date: February 21, 2024
Material Terms: Trading plan for the sale of up to 958,000 shares of Class A common stock.
Expiration Date: November 21, 2024
Sheryl Sandberg
Title: Member of the Board of Directors
Adoption Date: February 28, 2024
Material Terms: Trading plan for the sale of 973,846 shares of Class A common stock.
Expiration Date: November 22, 2024
Jennifer Newstead
Title: Chief Legal Officer
Adoption Date: November 30, 2023
Material Terms: Trading plan for the sale of 10,968 shares and all shares received from equity awards.
Expiration Date: May 13, 2025
Mark Zuckerberg (Additional Plan)
Adoption Date: August 9, 2024
Material Terms: Trading plan for the sale of up to 518,004 shares of Class A common stock and 1,704,522 shares of Class B common stock.
Expiration Date: May 23, 2025
Javier Olivan
Title: Chief Operating Officer
Adoption Date: August 17, 2024
Material Terms: Trading plan for the sale of 75.14% of net shares received from equity awards.
Expiration Date: February 13, 2026
Insider Trading Activities for Alphabet (GOOG) in 2024
Prabhakar Raghavan
Title: Senior Vice President
Adoption Date: May 13, 2024
Material Terms: Trading plan to sell 96,784 shares of Class C Capital Stock.
Expiration Date: May 8, 2025
K. Ram Shriram
Title: Independent Director
Adoption Date: May 30, 2024
Material Terms: Trading plan to sell 144,266 shares of Class A Common Stock.
Expiration Date: September 3, 2025
Amie Thuener O'Toole
Title: Vice President, Corporate Controller and Principal Accounting Officer
Adoption Date: May 31, 2024
Material Terms: Trading plan to sell 16,996 shares of Class C Capital Stock and 100% of net shares from the vesting of an additional 24,626 shares.
Expiration Date: September 10, 2025
Kent Walker
Title: President, Global Affairs, Chief Legal Officer and Secretary
Adoption Date: May 29, 2024
Material Terms: New trading plan to sell 100% of net shares from the vesting of 355,887 shares of Class C Capital Stock.
Expiration Date: February 27, 2027
Frances Arnold
Title: Board of Directors
Adoption Date: July 26, 2024
Material Terms: Trading plan to sell 50% of net shares from the vesting of 3,345 shares of Class C Capital Stock.
Expiration Date: November 7, 2025
These activities reflect the various trading plans adopted by key executives and board members of both companies in 2024.</t>
  </si>
  <si>
    <t>META:
On August 9, 2024, Mark Zuckerberg, our founder, Chairman, and Chief Executive Officer entered into a trading plan that provides for the sale of an aggregate of up to 518,004 shares of our Class A common stock and 1,704,522 shares of our Class B common stock held by entities affiliated with Mr. Zuckerberg. The plan will terminate on May 23, 2025, subject to early termination for certain specified events set forth in the plan.
On August 17, 2024, Javier Olivan, our Chief Operating Officer, entered into a trading plan that provides for the sale of 75.14% of all of the net shares received during the duration of the plan pursuant to Mr. Olivan's outstanding equity awards and any future equity award grants. The plan will terminate on February 13, 2026, subject to early termination for certain specified events set forth in the plan.
On April 26, 2024, Peggy Alford, a member of our board of directors, entered into a trading plan that provides for the sale of an aggregate of up to $1.5 million worth of shares of our Class A common stock. The plan will terminate on January 27, 2025, subject to early termination for certain specified events set forth in the plan.
On April 26, 2024, Christopher K. Cox, our Chief Product Officer, entered into a trading plan that provides for the sale of an aggregate of 30,000 shares of our Class A common stock. The plan will terminate on July 25, 2025, subject to early termination for certain specified events set forth in the plan.
On May 12, 2024, Nick Clegg, our President, Global Affairs, entered into a trading plan that provides for the sale of an aggregate of 7,528 shares of our Class A common stock and all of the net shares received during the duration of the plan pursuant to Mr. Clegg’s outstanding equity awards and any future equity grants. The plan will terminate on May 16, 2025, subject to early termination for certain specified events set forth in the plan.
On May 28, 2024, Susan Li, our Chief Financial Officer, terminated her previously reported trading plan adopted on May 13, 2023 (Previous Plan). As of the termination of the Previous Plan, 75,311 shares of our Class A common stock had been sold under the plan. The adoption and subsequent termination of the Previous Plan each occurred during an open company trading window and in accordance with the company’s policies. On May 28, 2024, Ms. Li entered into a new trading plan that provides for the sale of an aggregate of 14,376 shares of our Class A common stock and all of the net shares received during the duration of the plan pursuant to Ms. Li and her spouse’s outstanding equity awards and any future equity award grants. The plan will terminate on November 25, 2024, subject to early termination for certain specified events set forth in the plan.
Google:
Prabhakar Raghavan, Senior Vice President, Knowledge and Information, Google, adopted a trading plan on May 13, 2024 (with the first trade under the plan scheduled for August 15, 2024). The trading plan will be effective until May 8, 2025 to sell an aggregate of 96,784 shares of Class C Capital Stock during the plan period.
K. Ram Shriram, independent director, adopted a trading plan on May 30, 2024 (with the first trade under the plan scheduled for September 3, 2024). The trading plan will be effective until September 3, 2025 to sell an aggregate of 144,266 shares of Class A Common Stock during the plan period.
Amie Thuener O’Toole, Vice President, Corporate Controller and Principal Accounting Officer, adopted a trading plan on May 31, 2024 (with the first trade under the plan scheduled for September 10, 2024). The trading plan will be effective until September 10, 2025 to sell an aggregate of (i) 16,996 shares of Class C Capital Stock plus (ii) 100% of the (net) shares resulting from the vesting of an additional 24,626 (gross) shares of Class C Capital Stock during the plan period (net shares are net of tax withholding).
Kent Walker, President, Global Affairs, Chief Legal Officer and Secretary, effected a trading plan modification by terminating a trading plan on May 29, 2024 that was originally adopted on May 31, 2023, and adopting a new trading plan on May 29, 2024 (with the first trade under the new plan scheduled for September 3, 2024). The new trading plan will be effective until February 27, 2027 to sell 100% of the (net) shares resulting from the vesting of 355,887 (gross) shares of Class C Capital Stock during the plan period (net shares are net of tax withholding).*</t>
  </si>
  <si>
    <t>Two sources: Semiconductors and Instrastructure Software
FY 2022: 32.2 billion net revenue, 25.8 and 7.4 respectively
FY 2023 (3 6 9 months ended): 8733, 17648, 26524 billion usd net revenue, 6941,13915, 20856 from semiconductors, 1925, 3733, 5668 from infra soft
FY 2024 (3 6 9 months ended): 12487, 24448,37520  billion usd net revenue, 7202,14592, 21866 from semiconductors, 5798, 9856, 15654 from infra soft</t>
  </si>
  <si>
    <t xml:space="preserve">December 31, 2022 - Approximately 75% of the aggregate fair value was concentrated in five companies (American Express Company – $22.4 billion;
Apple Inc. – $119.0 billion; Bank of America Corporation – $34.2 billion; The Coca-Cola Company – $25.4 billion and Chevron
Corporation – $30.0 billion)
December 31, 2023 - Approximately 79% of the aggregate fair value was concentrated in five companies (American Express Company – $28.4 billion;
Apple Inc. – $174.3 billion; Bank of America Corporation – $34.8 billion; The Coca-Cola Company – $23.6 billion and Chevron
Corporation – $18.8 billion).
</t>
  </si>
  <si>
    <t xml:space="preserve">Berkshire Hathaway's investments in its top five companies from 2022 to 2023 show the following changes:
American Express Company
2022 Value: $22.4 billion
2023 Value: $28.4 billion
Net Difference: +$6.0 billion
Apple Inc.
2022 Value: $119.0 billion
2023 Value: $174.3 billion
Net Difference: +$55.3 billion
Bank of America Corporation
2022 Value: $34.2 billion
2023 Value: $34.8 billion
Net Difference: +$0.6 billion
The Coca-Cola Company
2022 Value: $25.4 billion
2023 Value: $23.6 billion
Net Difference: -$1.8 billion
Chevron Corporation
2022 Value: $30.0 billion
2023 Value: $18.8 billion
Net Difference: -$11.2 billion
Summary of Changes:
American Express: +$6.0 billion
Apple: +$55.3 billion
Bank of America: +$0.6 billion
Coca-Cola: -$1.8 billion
Chevron: -$11.2 billion
Overall, Berkshire Hathaway saw significant increases in its investments in American Express and Apple, while it experienced declines in its investments in The Coca-Cola Company and Chevron from 2022 to 2023.
</t>
  </si>
  <si>
    <t>How much did Alphabet (GOOG) spend on research and development for year ended 2022?</t>
  </si>
  <si>
    <t>What is the total of the share repurchase activities Meta (META) engaged in 2024</t>
  </si>
  <si>
    <t>What was Nvidia (NVDA) largest segment by revenue for the year ended January 30, 2022</t>
  </si>
  <si>
    <t xml:space="preserve">Which drug has Eli Lilly (LLY) seen the largest decrease in Total revenue year on year in 2024? How much was the decrease? </t>
  </si>
  <si>
    <t>Summarize the Commitments and Contingencies section of Tesla's (TSLA) Q3 2022 10Q report.</t>
  </si>
  <si>
    <t>What legal proceedings or contingencies were disclosed by Amazon(AMZN)  in Q3 2022 and how might they potentially impact Amazon ?</t>
  </si>
  <si>
    <t>Has there been any significant change in Apple's (AAPL) operating expenses in Q3 2022? If so, what are the key drivers for this change?</t>
  </si>
  <si>
    <t xml:space="preserve">Is Microsoft's (MSFT) Q3 2022 Tax Rate higher or lower than the statutory federal income tax rate? </t>
  </si>
  <si>
    <t>What is the change in Diluted earnings per share from Q3 2022 to Q3 2023 nine month period for Berkshire Hathaway (BRK-B)?</t>
  </si>
  <si>
    <t>How has stock based compensation increased from Tesla (TSLA) over the past three years</t>
  </si>
  <si>
    <t xml:space="preserve">Compare the gross profit margin of Eli Lilly (LLY) and Tesla (TSLA) in 2022. </t>
  </si>
  <si>
    <t>What percentage of Apple's (AAPL) total revenue did the Wearables, Home and Accessories segment contribute in the last three years (2022-2024)?</t>
  </si>
  <si>
    <t>Compare the performance of Microsoft (MSFT), Alphabet (GOOG) and Amazon's (AMZN) cloud computing services in 2023</t>
  </si>
  <si>
    <t>Compare the insider trading activities reported by Meta (META) and Alphabet (GOOG) as of 2024?</t>
  </si>
  <si>
    <t>What is Broadcom (AVGO) general sources of revenue and how has it changed since 2022?</t>
  </si>
  <si>
    <t xml:space="preserve">The specific legal proceedings against Amazon detailed in the Q3 2022 10-Q report include:
Kove IO, Inc.:
Kove IO, Inc. filed a complaint alleging that Amazon S3 and DynamoDB infringe on several U.S. patents. The complaint seeks unspecified damages, enhanced damages, attorneys’ fees, costs, interest, and injunctive relief. In July 2023, Kove alleged that Amazon Web Services could be subject to damages ranging from  517 million to 1.03 billion in the event of a finding of liability.
Dialect, LLC:
Dialect, LLC filed a complaint alleging that Amazon's Alexa-enabled products and services infringe on multiple U.S. patents related to natural language processing. The complaint seeks unspecified damages, enhanced damages, attorneys’ fees, costs, interest, and injunctive relief.
Eolas Technologies, Inc.:
Eolas Technologies has claims against Amazon, with minimum damages sought of  130 million and maximum damages of 250 million.
Broadband iTV:
Claims against Amazon include minimum damages sought of 166millionandmaximumdamagesof986 million.
These proceedings reflect ongoing disputes involving patent infringement and other legal claims against Amazon (source: Amazon.com, Inc. 10-Q report for Sep. 30, 2022).
</t>
  </si>
  <si>
    <t>Yes, there was a significant change in Apple's operating expenses in Q3 2022. The total operating expenses increased to  12,809 millionf rom 11,129 million in the same quarter of the previous year, driven primarily by higher research and development costs, which rose to  6,797 million from 5,717 million. Additionally, selling, general, and administrative expenses also increased, contributing to the overall rise in operating expenses</t>
  </si>
  <si>
    <t>The diluted earnings per share for Berkshire Hathaway (BRK-B) for the nine-month period ended September 30, 2023, is 26.95, compared to−18.51 for the same period in 2022. This represents a change of $45.46.</t>
  </si>
  <si>
    <t>Tesla's stock-based compensation has fluctuated over the past three years, with expenses reported as follows:   2.12 billion in 2021, 1.56 billion in 2022, and   1.81 billion in 2023.The total stock−based compensation expense for the first nine months of2 023 was 1.33 billion, compared to $1.14 billion for the same period in 2022. Overall, there was a decrease from 2021 to 2022, followed by an increase in 2023.</t>
  </si>
  <si>
    <t>In the last three years, the Wearables, Home and Accessories segment contributed the following percentages to Apple's total revenue: 10.5% in 2022, 10.4% in 2023, and 9.5% in 2024. The segment's net sales were   41,241 million in 2022,39,845 million in 2023, and   37,005 million in 2024,with total revenues o f394,328 million,   383,285 million, and 391,035 million respectively.</t>
  </si>
  <si>
    <t>Eli Lilly (LLY) has seen the largest decrease in total revenue year on year in 2024 from the drug Alimta®. The revenue for Alimta® in 2023 was 
72.9million while in 2022 it was 543.7 million, resulting in a decrease of 470.8million</t>
  </si>
  <si>
    <t xml:space="preserve">The Commitments and Contingencies section of Tesla's Q3 2022 10-Q report outlines several key legal and financial obligations:
Litigation: Tesla is facing multiple stockholder class action lawsuits, with a total of 9 purported class actions filed. There are 2 lawsuits currently filed, and 7 consolidated actions are noted. Additionally, there are 7 pending resolutions related to these cases.
Damages: The total damages sought in these lawsuits include approximately 3,175,000 relatedtoallegedracediscrimination ,withatotalof 15,000,000 awarded in previous cases concerning similar allegations.
Stockholder Information: The report mentions 2 Tesla stockholders involved in the litigation.
Lease Obligations: Tesla has operating lease arrangements with initial terms of 50 years and 10 years for different properties.
Additional Claims: There is a claim for additional shares valued at $162,000,000.
This section highlights Tesla's ongoing legal challenges and financial commitments, reflecting the company's exposure to potential liabilities and the impact of litigation on its operations (sources: 10-Q report for Sep. 30, 2022).
</t>
  </si>
  <si>
    <t xml:space="preserve">In Q3 2022, Amazon disclosed several legal proceedings and contingencies that could potentially impact the company. Key points include:
Kove IO, Inc. Litigation: Kove filed a complaint against Amazon Web Services (AWS) alleging patent infringement related to Amazon S3 and DynamoDB. The case was stayed in March 2022 but was lifted in November 2022. By July 2023, Kove claimed that damages could range from 
517millionto
517millionto1.03 billion if Amazon were found liable. Amazon disputes these allegations and intends to defend itself vigorously (source: 10-Q report for Sep. 30, 2022).
Dialect, LLC Complaint: Another complaint was filed by Dialect against Amazon, alleging that various Alexa-enabled products infringe multiple patents. The damages sought are unspecified, and Amazon also disputes these claims (source: 10-Q report for Sep. 30, 2022).
Tax Controversies: Amazon is involved in disputes regarding non-income taxes, which include issues related to the taxability of products and services, and compliance with reporting obligations. The outcomes of these disputes are uncertain and could materially affect Amazon's financial results (source: 10-Q report for Sep. 30, 2022).
General Legal Proceedings: Amazon is regularly subject to various claims and litigation, including those related to intellectual property, taxes, labor, competition, and consumer protection. The unpredictability of these legal matters could have a material impact on Amazon's operating results and cash flows (source: 10-Q report for Sep. 30, 2022).
Overall, the legal proceedings and contingencies disclosed by Amazon in Q3 2022 highlight significant potential financial liabilities and operational risks that could affect the company's performance.
</t>
  </si>
  <si>
    <t xml:space="preserve">To calculate and compare the total revenue growth rates for Alphabet (GOOG) and Meta (META) from 2021 to 2022, we can use the following formula for growth rate:
[ \text{Growth Rate} = \frac{\text{Revenue in 2022} - \text{Revenue in 2021}}{\text{Revenue in 2021}} \times 100 ]
Alphabet (GOOG)
Revenue in 2021: $257,637 million
Revenue in 2022: $282,836 million
Calculating the growth rate: [ \text{Growth Rate} = \frac{282,836 - 257,637}{257,637} \times 100 = \frac{25,199}{257,637} \times 100 \approx 9.78% ]
Meta (META)
Revenue in 2021: $117,929 million
Revenue in 2022: $116,609 million
Calculating the growth rate: [ \text{Growth Rate} = \frac{116,609 - 117,929}{117,929} \times 100 = \frac{-1,320}{117,929} \times 100 \approx -1.12% ]
Comparison
Alphabet (GOOG) Growth Rate: 9.78%
Meta (META) Growth Rate: -1.12%
In summary, Alphabet experienced a revenue growth of approximately 9.78% from 2021 to 2022, while Meta saw a decline in revenue of approximately -1.12% during the same period.
Citations:
Alphabet revenue data from 10-K report for Dec. 31, 2022 (source 1).
Meta revenue data from 10-K report for Dec. 31, 2022 (source 2).
</t>
  </si>
  <si>
    <t xml:space="preserve">In 2022, the gross profit margin for Eli Lilly (LLY) and Tesla (TSLA) can be calculated as follows:
Eli Lilly (LLY):
Revenue: $28,541.4 million
Cost of Sales: $6,629.8 million
Gross Profit: Revenue - Cost of Sales = 
28,541.4million−
28,541.4million−6,629.8 million = $21,911.6 million
Gross Profit Margin: (Gross Profit / Revenue) * 100 = (
21,911.6million/
21,911.6million/28,541.4 million) * 100 ≈ 76.8%
Tesla (TSLA):
Revenue: $81,462 million
Gross Profit: $20,853 million
Gross Profit Margin: (Gross Profit / Revenue) * 100 = (
20,853million/
20,853million/81,462 million) * 100 ≈ 25.6%
Comparison:
Eli Lilly (LLY) Gross Profit Margin: 76.8%
Tesla (TSLA) Gross Profit Margin: 25.6%
Thus, Eli Lilly had a significantly higher gross profit margin compared to Tesla in 2022.
Citations:
Eli Lilly 10-K report for Dec. 31, 2022.
Tesla 10-K report for Dec. 31, 2022.
</t>
  </si>
  <si>
    <t xml:space="preserve">To determine the percentage contribution of the Wearables, Home and Accessories segment to Apple's total revenue for the years 2022, 2023, and 2024, we can use the following data from the documents:
2022:
Total Revenue: $394,328 million
Wearables, Home and Accessories Revenue: $41,241 million
Percentage Contribution: (41,241 / 394,328) * 100 = 10.45%
2023:
Total Revenue: $383,285 million
Wearables, Home and Accessories Revenue: $39,845 million
Percentage Contribution: (39,845 / 383,285) * 100 = 10.39%
2024:
Total Revenue: $391,035 million
Wearables, Home and Accessories Revenue: $37,005 million
Percentage Contribution: (37,005 / 391,035) * 100 = 9.46%
Summary of Contributions:
2022: 10.45%
2023: 10.39%
2024: 9.46%
These calculations show that the Wearables, Home and Accessories segment contributed approximately 10.45% of total revenue in 2022, 10.39% in 2023, and 9.46% in 2024 (1, 2, 3).
</t>
  </si>
  <si>
    <t>Parameters</t>
  </si>
  <si>
    <t>Model</t>
  </si>
  <si>
    <t>GPT-4o-mini</t>
  </si>
  <si>
    <t>Top K</t>
  </si>
  <si>
    <t>10-15 for naïve, and 25-50 for self</t>
  </si>
  <si>
    <t>Tables with poor formatting in vector DB (also causes poor formatting of responses)</t>
  </si>
  <si>
    <t xml:space="preserve">As of 2024, the insider trading activities reported by Meta (META) and Alphabet (GOOG) show notable differences in the number of shares involved and the individuals participating in these arrangements.
Meta (META)
Mark Zuckerberg:
Date: August 9, 2024
Shares: Up to 518,004 shares of Class A and 1,704,522 shares of Class B.
Plan Duration: Until May 23, 2025.
Sheryl Sandberg:
Date: February 28, 2024
Shares: Up to 973,846 shares of Class A.
Plan Duration: Until November 22, 2024.
Aaron Anderson:
Date: February 12, 2024
Shares: Up to 2,935 shares.
Plan Duration: Until November 18, 2025.
Nick Clegg:
Date: May 12, 2024
Shares: Up to 7,528 shares.
Plan Duration: Until May 16, 2025.
Peggy Alford:
Date: April 26, 2024
Shares: Up to $1.5 million worth of shares.
Plan Duration: Until January 27, 2025.
Alphabet (GOOG)
Prabhakar Raghavan:
Date: May 13, 2024
Shares: Up to 96,784 shares of Class C.
Plan Duration: Until May 8, 2025.
K. Ram Shriram:
Date: May 30, 2024
Shares: Up to 144,266 shares of Class A.
Plan Duration: Until September 3, 2025.
Amie Thuener O'Toole:
Date: May 31, 2024
Shares: 16,996 shares of Class C and 24,626 shares from future grants.
Plan Duration: Until September 10, 2025.
Kent Walker:
Date: May 29, 2024
Shares: Up to 355,887 shares of Class C.
Plan Duration: Until February 27, 2027.
Frances Arnold:
Date: July 26, 2024
Shares: 50% of the net shares from 3,345 shares of Class C.
Plan Duration: Until November 7, 2025.
Comparison Summary
Volume of Shares: Meta's plans involve significantly larger volumes of shares, particularly with Zuckerberg's plan involving over 2 million shares, compared to Alphabet's largest plan involving 355,887 shares.
Diversity of Participants: Both companies have a range of executives and board members involved, but Meta's plans include more high-profile figures like Zuckerberg and Sandberg.
Plan Durations: The durations of the plans vary, with some extending into 2025 and beyond for both companies.
This comparison highlights the active insider trading strategies employed by both companies, with Meta showing a more aggressive approach in terms of share volume.
</t>
  </si>
  <si>
    <t>For the year ended 2022, Alphabet Inc. (GOOG) reported spending approximately $39.5 billion on research and development (R&amp;D). This figure reflects the company's ongoing commitment to innovation and development across its various business segments.</t>
  </si>
  <si>
    <t>In Tesla's Q3 2022 10-Q report, the Commitments and Contingencies section outlines various contractual obligations and potential liabilities the company faces. Key points typically include:
1. **Commitments**: Tesla may have ongoing commitments related to capital expenditures, supply agreements, and other contractual obligations that support its operations and expansion plans. This could involve investments in manufacturing facilities, technology, and partnerships.
2. **Contingencies**: The report likely discusses legal proceedings or regulatory matters that could impact Tesla. This includes any lawsuits, claims, or investigations that the company is involved in, along with potential financial implications.
3. **Risk Factors**: The section may highlight risks associated with these commitments and contingencies, including market conditions, regulatory changes, and operational challenges that could affect Tesla's financial performance.
For the most accurate and detailed information, it is advisable to refer directly to the Q3 2022 10-Q report.</t>
  </si>
  <si>
    <t>In Q3 2022, Amazon disclosed several legal proceedings and contingencies that could potentially impact the company. While I don't have access to specific documents or disclosures, I can summarize the types of legal issues that companies like Amazon typically face and their potential implications.
1. **Antitrust Investigations**: Amazon has faced scrutiny from regulators in various jurisdictions regarding its market practices. Ongoing antitrust investigations could lead to fines, changes in business practices, or even structural changes to the company. This could impact Amazon's competitive position and operational flexibility.
2. **Labor and Employment Issues**: Amazon has been involved in various labor disputes, including allegations of unfair labor practices and challenges related to working conditions. Legal outcomes in these areas could lead to increased operational costs, changes in labor policies, or reputational damage.
3. **Intellectual Property Disputes**: Amazon often faces lawsuits related to intellectual property, including patent infringement claims. These disputes can result in costly legal fees, potential damages, and could affect Amazon's ability to innovate or launch new products.
4. **Consumer Protection and Privacy Issues**: Legal challenges related to consumer data privacy and protection can lead to significant fines and changes in how Amazon handles customer data. This could impact customer trust and the company's ability to leverage data for marketing and sales.
5. **Tax Disputes**: Amazon has faced various tax-related challenges in different jurisdictions. Outcomes of these disputes could result in back taxes owed, penalties, or changes in tax strategies that could affect profitability.
The potential impacts of these legal proceedings could include financial liabilities, operational changes, and reputational risks. Investors and stakeholders typically monitor such disclosures closely, as they can influence stock performance and the overall business strategy of the company. 
For the most accurate and detailed information, it would be best to refer to Amazon's official Q3 2022 earnings report or SEC filings, where they would have provided specific details on any legal proceedings and contingencies.</t>
  </si>
  <si>
    <t>none</t>
  </si>
  <si>
    <t>Averages</t>
  </si>
  <si>
    <t>Alphabet (GOOG) spent $39.5 billion on research and development for the year ended December 31, 2022 (1).</t>
  </si>
  <si>
    <t xml:space="preserve"> For the years 2022-2024, the product line with the highest growth in Apple's total revenue is Services. The revenue figures across these years are as follows: 2022: $78,129 million 2023: $85,200 million 2024: $96,169 million The growth in revenue for Services from 2022 to 2024 is significant, increasing from 78 ,129 million in 2022t to 96,169 million in 2024, which represents a growth of approximately 23% over the period (78,129 to 96,169) (1, 2, 3). Citations: Apple Inc. (AAPL) 10-K report for Sep. 24, 2022 Apple Inc. (AAPL) 10-K report for Sep. 30, 2023 Apple Inc. (AAPL) 10-K report for Sep. 28, 2024</t>
  </si>
  <si>
    <t xml:space="preserve">Yes, there has been a significant change in Apple's operating expenses in Q3 2022 compared to Q3 2021. In Q3 2022, Apple's total operating expenses were  12,809 million   ,which represents an increase from 11,129 million in Q3 2021. This indicates an increase of $1,680 million or approximately 15.1% year-over-year. The key drivers for this change include: Research and Development (R&amp;D): R&amp;D expenses increased from  5,717 million in Q3 2021 to 6,797 million in Q3 2022, reflecting a rise of $1,080 million or about 18.9%. Selling, General and Administrative (SG&amp;A): SG&amp;A expenses also saw an increase, rising from   5,412 million in Q3 2021to 6,012 million in Q3 2022, which is an increase of $600 million or approximately 11.1%. These increases in operating expenses were primarily driven by higher investments in R&amp;D and administrative costs as Apple continued to expand its product offerings and services (1). Sources: Apple Inc. (AAPL) 10-Q report for Jun. 25, 2022.
</t>
  </si>
  <si>
    <t xml:space="preserve">In 2023, the performance of cloud computing services for Microsoft (MSFT), Alphabet (GOOG), and Amazon (AMZN) can be summarized based on the available data:
Alphabet (GOOG)
Google Cloud Revenue: In 2022, Google Cloud generated 26.28 billion  revenue, up from 19.21 billion in 2021, indicating strong growth. The revenue backlog for Google Cloud as of December 31, 2022, was $64.3 billion, with expectations to recognize approximately half of this backlog as revenue over the next 24 months (1).
Growth Rate: The growth from   in 2022 represents a significant increase, showcasing Alphabet's commitment to expanding its cloud services.
Microsoft (MSFT)
Intelligent Cloud Revenue: For the nine months ended March 31, 2022, Microsoft reported 54.34 billion in revenue from its Intelligent Cloud segment, whichincludesAzure. Thiswasanincreasefrom 42.70 billion in the same period the previous year (2).
Growth Rate: The Intelligent Cloud segment showed robust growth, reflecting Microsoft's strong position in the cloud market.
Amazon (AMZN)
AWS Revenue: Although specific 2023 figures are not provided in the documents, Amazon Web Services (AWS) has historically been a leader in the cloud computing space. In previous years, AWS generated significant revenue, and it is expected to continue its growth trajectory in 2023.
 .
Growth Trends: Both Google Cloud and Microsoft’s Intelligent Cloud segments have shown strong growth rates, with Google Cloud's revenue backlog indicating future growth potential.
In conclusion, while Microsoft appears to lead in total revenue from cloud services, Alphabet is showing strong growth in its cloud segment, and AWS remains a significant player in the market. The exact performance of AWS in 2023 is not detailed in the documents provided.
Sources:
Alphabet Inc. 10-K report for Dec. 31, 2022.
Microsoft Corporation 10-Q report for Mar. 31, 2022.
</t>
  </si>
  <si>
    <t>Answer: In 2023, Broadcom and Nvidia had distinct product mixes reflecting their strategic focuses and market segments. Broadcom's Product Mix Broadcom's revenue streams are primarily divided into two categories: Products and Subscriptions and Services. For the 12 months ended January 29, 2023, Broadcom reported: Total Net Revenue:   26,277 million from products and 6,926 million from subscriptions and services, indicating a strong emphasis on hardware products. Key Areas: Broadcom's product offerings include semiconductors for networking, broadband, enterprise storage, and wireless communications, which are critical for infrastructure and connectivity solutions. 
Nvidia's Product Mix Nvidia's product mix is more diversified across several segments, with a significant focus on Data Center and Gaming. For the 12 months ended January 29, 2023, Nvidia reported: Total Revenue: $26,974 million, with substantial contributions from: Data Center: $15,005 million, showcasing Nvidia's strong position in AI and cloud computing. Gaming: $9,067 million, reflecting its dominance in the gaming GPU market. Professional Visualization: 1,544 million, and Automotive :903 million, indicating growth in specialized markets. Comparison Revenue Focus: Broadcom's revenue is heavily weighted towards hardware products, while Nvidia has a balanced mix with significant revenue from both data center solutions and gaming. Market Segments: Nvidia is more focused on high-growth areas like AI and gaming, whereas Broadcom's offerings are more traditional, centered around infrastructure and connectivity. Growth Areas: Nvidia's growth is driven by advancements in AI and gaming technologies, while Broadcom continues to expand its semiconductor solutions for various industries. In summary, while both companies operate in the tech sector, their product mixes in 2023 reflect different strategic priorities, with Broadcom focusing on infrastructure and connectivity, and Nvidia emphasizing AI and gaming technologies.</t>
  </si>
  <si>
    <t>BROADCOM: Net revenue: Semiconductor solutions $ 25,818  Infrastructure software 7,385 | Total net revenue $ 33,203 | Operating income: Semiconductor solutions $ 15,075  Infrastructure software 5,219  Total operating income $ 14,225 
NVIDIA:  Compute &amp; Networking | Graphics | All Other Consolidated (In millions) Year Ended January 29, 2023: Revenue $ 15,068 $ 11,906 $ — $ 26,974 Operating income (loss) $ 5,083 $ 4,552 $ (5,411) $ 4,224</t>
  </si>
  <si>
    <t xml:space="preserve">Broadcom (AVGO) generates revenue primarily from two segments: semiconductor solutions and infrastructure software.
Semiconductor Solutions: This segment includes a variety of products for managing data movement in data centers, service providers, and enterprise networking applications. It encompasses radio frequency devices, wireless connectivity solutions, and products for mobile applications, among others.
Infrastructure Software: This segment offers software solutions that help customers manage and secure applications across various platforms, including mainframe and cloud environments.
Revenue Changes Since 2022
Total Net Revenue: In the fiscal year ending October 30, 2022, Broadcom reported total net revenue of 33,203 million ,a significant increase from 27,450 million in the previous year (2021)【1】.
Segment Performance: For the three months ended February 4, 2024, Broadcom reported total net revenue of 11,961 million ,which is an increase from 8,915 million for the same period in the previous year (January 29, 2023)【2】【3】.
Revenue Breakdown: In the most recent quarter, semiconductor solutions generated 7,390 million ,while infrastructure softwa recontributed 4,571 million【4】. This indicates a robust growth trajectory in both segments compared to previous periods.
Overall, Broadcom has seen a consistent increase in revenue across its segments since 2022, reflecting strong demand for its semiconductor and software solutions.
Citations
Broadcom Inc. (AVGO) 10-K report for Oct. 30, 2022.
Broadcom Inc. (AVGO) 10-Q report for Feb. 04, 2024.
Broadcom Inc. (AVGO) 10-Q report for Jan. 29, 2023.
Broadcom Inc. (AVGO) 10-Q report for Feb. 04, 2024 (Segment Information).
</t>
  </si>
  <si>
    <t>How has Berkshire Hathaway's (BRK-B) investment in the top five company changed from 2022 to 2023?</t>
  </si>
  <si>
    <t xml:space="preserve">Berkshire Hathaway's investment in its top five companies has seen significant changes from 2022 to 2023. Here are the details:
American Express Company:
2022: $22.4 billion
2023: $28.4 billion
Apple Inc.:
2022: $119.0 billion
2023: $174.3 billion
Bank of America Corporation:
2022: $34.2 billion
2023: $34.8 billion
The Coca-Cola Company:
2022: $25.4 billion
2023: $23.6 billion
Chevron Corporation:
2022: $30.0 billion
2023: $18.8 billion
Overall, the total investment in these five companies increased from approximately 
308.8billionin2022toabout
308.8billionin2022toabout353.8 billion in 2023, representing a concentration of about 79% of the aggregate fair value in these companies in 2023, compared to 75% in 2022 (1).
Summary of Changes:
Total Investment: Increased from 
308.8billionto
308.8billionto353.8 billion.
Concentration Percentage: Increased from 75% to 79%.
Notable Increases: Significant increases in investments in American Express and Apple.
Notable Decreases: Decrease in investments in The Coca-Cola Company and Chevron.
These changes reflect Berkshire Hathaway's strategic adjustments in its investment portfolio over the year (1).
</t>
  </si>
  <si>
    <t>2022 - 10.5% | 2023 - 10.4% | 2024 - 9.5%</t>
  </si>
  <si>
    <t xml:space="preserve">How did the cloud business performance of Microsoft, Google, and Amazon compare in 2022?
Answer:
The retrieved documents do not contain information about Microsoft's cloud business performance in 2022. However, I can provide details on Google and Amazon's cloud performance based on the available data.
Google Cloud Performance in 2022
Google Cloud generated revenues of 26.280billion∗∗fortheyearendedDecember31,2022, upfrom∗∗19.206 billion in 2021.
Amazon Web Services (AWS) Performance in 2022
AWS generated revenues of 80.096billion∗∗fortheyearendedDecember31,2022, anincreasefrom∗∗62.202 billion in 2021.
Comparison
Amazon AWS significantly outperformed Google Cloud in terms of total revenue in 2022, with AWS earning approximately 
80.096billion∗∗ comparedto GoogleCloud′s∗∗26.280 billion.
Unfortunately, without data on Microsoft's cloud performance, a direct comparison including all three companies cannot be made.
</t>
  </si>
  <si>
    <t xml:space="preserve">Broadcom (AVGO) and Nvidia (NVDA) have different segment mixes for the year 2022, as outlined in their respective reports.
Broadcom (AVGO) Segment Mix for 2022
Broadcom has two reportable segments:
Semiconductor Solutions
Total net revenue: $25,818 million
Operating income: $15,075 million
Infrastructure Software
Total net revenue: $7,385 million
Operating income: $5,219 million
Overall, Broadcom's total net revenue for the year ended October 30, 2022, was 
33,203million,withanoperatingincomeof
33,203million,withanoperatingincomeof14,225 million (Broadcom 10-K report for Oct. 30, 2022).
Nvidia (NVDA) Segment Mix for 2022
Nvidia also has two main operating segments:
Graphics
Revenue: $15,868 million
Operating income: $8,492 million
Compute &amp; Networking
Revenue: $11,046 million
Operating income: $4,598 million
Nvidia's total revenue for the year ended January 29, 2023, was 
26,974million,withanoperatingincomeof
26,974million,withanoperatingincomeof4,224 million (Nvidia 10-K report for Jan. 29, 2023).
Comparison
Revenue Contribution:
Broadcom's Semiconductor Solutions segment significantly outperformed Nvidia's Graphics segment in terms of revenue, while Nvidia's Graphics segment had a higher operating income compared to Broadcom's Infrastructure Software segment.
Operating Income:
Broadcom's overall operating income was higher than Nvidia's, primarily driven by the strong performance of its Semiconductor Solutions segment.
In summary, Broadcom's revenue is more heavily weighted towards its Semiconductor Solutions segment, while Nvidia's revenue is more evenly distributed between its Graphics and Compute &amp; Networking segments.
</t>
  </si>
  <si>
    <t xml:space="preserve">Broadcom Inc. (AVGO) primarily generates revenue from two main sources: semiconductor solutions and infrastructure software.
Revenue Sources:
Semiconductor Solutions: This segment includes a variety of products for managing data movement in data centers, service providers, and enterprise networking applications. It encompasses radio frequency semiconductor devices, wireless connectivity solutions, and products for the automotive and industrial markets.
Infrastructure Software: This segment provides software solutions that help customers manage and secure applications across various platforms, including mainframe, distributed, and cloud environments.
Evolution of Revenue Sources Since 2022:
Fiscal Year 2022:
Total net revenue from semiconductor solutions was 
25.8billion∗∗,whileinfrastructuresoftwarecontributed∗∗
25.8billion∗∗,whileinfrastructuresoftwarecontributed∗∗7.4 billion, leading to a total revenue of $33.2 billion.
Fiscal Year 2023:
The trend continued with semiconductor solutions generating 
20.9billion∗∗andinfrastructuresoftwareat∗∗
20.9billion∗∗andinfrastructuresoftwareat∗∗5.7 billion, totaling $26.5 billion for the nine months ended July 30, 2023.
Recent Reports (2024):
For the three months ended February 4, 2024, semiconductor solutions generated 
7.39billion∗∗,andinfrastructuresoftwarebroughtin∗∗
7.39billion∗∗,andinfrastructuresoftwarebroughtin∗∗4.57 billion, totaling $11.96 billion.
In the six months ended May 5, 2024, semiconductor solutions accounted for 
14.59billion∗∗,whileinfrastructuresoftwarecontributed∗∗
14.59billion∗∗,whileinfrastructuresoftwarecontributed∗∗9.86 billion, leading to a total of $24.45 billion.
Summary of Trends:
There has been a noticeable growth in both segments, with semiconductor solutions consistently being the larger contributor to revenue. The infrastructure software segment has also shown growth, indicating a diversification in revenue sources and a strong performance in both areas.
Overall, Broadcom's revenue sources have evolved positively, reflecting a robust demand for both semiconductor products and software solutions, with a significant increase in total revenue from 
33.2billionin2022∗∗to∗∗
33.2billionin2022∗∗to∗∗37.5 billion in 2024 (projected for the nine months ended) [source: Broadcom 10-K and 10-Q reports].
</t>
  </si>
  <si>
    <t>Asking questions with no sources in the DB (data pipeline deficiency)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</si>
</sst>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Aptos Narrow"/>
      <scheme val="minor"/>
    </font>
    <font>
      <sz val="11"/>
      <color theme="1"/>
      <name val="Aptos Narrow"/>
      <family val="2"/>
      <scheme val="minor"/>
    </font>
    <font>
      <sz val="11"/>
      <color theme="1"/>
      <name val="Aptos Narrow"/>
      <family val="2"/>
    </font>
    <font>
      <sz val="9"/>
      <color rgb="FFEEF0FF"/>
      <name val="Arial"/>
      <family val="2"/>
    </font>
    <font>
      <sz val="11"/>
      <color theme="1"/>
      <name val="Arial"/>
      <family val="2"/>
    </font>
    <font>
      <sz val="11"/>
      <color theme="1"/>
      <name val="Arial"/>
      <family val="2"/>
    </font>
    <font>
      <sz val="11"/>
      <color theme="1"/>
      <name val="Aptos Narrow"/>
      <family val="2"/>
      <scheme val="minor"/>
    </font>
    <font>
      <sz val="11"/>
      <color rgb="FF808080"/>
      <name val="Arial"/>
      <family val="2"/>
    </font>
    <font>
      <sz val="11"/>
      <color rgb="FF808080"/>
      <name val="Aptos Narrow"/>
      <family val="2"/>
      <scheme val="minor"/>
    </font>
    <font>
      <sz val="9"/>
      <color rgb="FF1C2127"/>
      <name val="Inter"/>
    </font>
    <font>
      <sz val="10"/>
      <color theme="1"/>
      <name val="Arial"/>
      <family val="2"/>
    </font>
    <font>
      <b/>
      <sz val="11"/>
      <color theme="1"/>
      <name val="Aptos Narrow"/>
      <family val="2"/>
    </font>
    <font>
      <b/>
      <sz val="11"/>
      <color theme="1"/>
      <name val="Arial"/>
      <family val="2"/>
    </font>
    <font>
      <sz val="11"/>
      <color theme="1"/>
      <name val="Aptos Narrow"/>
      <family val="2"/>
      <scheme val="minor"/>
    </font>
    <font>
      <b/>
      <sz val="11"/>
      <name val="Aptos Narrow"/>
      <family val="2"/>
      <scheme val="minor"/>
    </font>
    <font>
      <sz val="11"/>
      <name val="Aptos Narrow"/>
      <family val="2"/>
      <scheme val="minor"/>
    </font>
  </fonts>
  <fills count="6">
    <fill>
      <patternFill patternType="none"/>
    </fill>
    <fill>
      <patternFill patternType="gray125"/>
    </fill>
    <fill>
      <patternFill patternType="solid">
        <fgColor rgb="FFC1E4F5"/>
        <bgColor rgb="FFC1E4F5"/>
      </patternFill>
    </fill>
    <fill>
      <patternFill patternType="solid">
        <fgColor rgb="FFFF643F"/>
        <bgColor indexed="64"/>
      </patternFill>
    </fill>
    <fill>
      <patternFill patternType="solid">
        <fgColor rgb="FFFFFF61"/>
        <bgColor indexed="64"/>
      </patternFill>
    </fill>
    <fill>
      <patternFill patternType="solid">
        <fgColor rgb="FF25FF88"/>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double">
        <color rgb="FF156082"/>
      </bottom>
      <diagonal/>
    </border>
    <border>
      <left style="medium">
        <color rgb="FFCCCCCC"/>
      </left>
      <right style="medium">
        <color rgb="FF44B3E1"/>
      </right>
      <top style="medium">
        <color rgb="FFCCCCCC"/>
      </top>
      <bottom style="medium">
        <color rgb="FF44B3E1"/>
      </bottom>
      <diagonal/>
    </border>
  </borders>
  <cellStyleXfs count="2">
    <xf numFmtId="0" fontId="0" fillId="0" borderId="0"/>
    <xf numFmtId="9" fontId="13" fillId="0" borderId="0" applyFont="0" applyFill="0" applyBorder="0" applyAlignment="0" applyProtection="0"/>
  </cellStyleXfs>
  <cellXfs count="48">
    <xf numFmtId="0" fontId="0" fillId="0" borderId="0" xfId="0"/>
    <xf numFmtId="0" fontId="2" fillId="0" borderId="0" xfId="0" applyFont="1"/>
    <xf numFmtId="0" fontId="3" fillId="0" borderId="0" xfId="0" applyFont="1"/>
    <xf numFmtId="0" fontId="4" fillId="0" borderId="0" xfId="0" applyFont="1"/>
    <xf numFmtId="0" fontId="2" fillId="0" borderId="0" xfId="0" applyFont="1" applyAlignment="1">
      <alignment wrapText="1"/>
    </xf>
    <xf numFmtId="9" fontId="4" fillId="0" borderId="0" xfId="0" applyNumberFormat="1" applyFont="1" applyAlignment="1">
      <alignment wrapText="1"/>
    </xf>
    <xf numFmtId="0" fontId="4" fillId="0" borderId="0" xfId="0" applyFont="1" applyAlignment="1">
      <alignment wrapText="1"/>
    </xf>
    <xf numFmtId="0" fontId="5" fillId="0" borderId="0" xfId="0" applyFont="1"/>
    <xf numFmtId="0" fontId="6" fillId="0" borderId="0" xfId="0" applyFont="1"/>
    <xf numFmtId="3" fontId="4" fillId="0" borderId="0" xfId="0" applyNumberFormat="1" applyFont="1"/>
    <xf numFmtId="10" fontId="2" fillId="0" borderId="0" xfId="0" applyNumberFormat="1" applyFont="1"/>
    <xf numFmtId="0" fontId="5" fillId="0" borderId="0" xfId="0" applyFont="1" applyAlignment="1">
      <alignment horizontal="right"/>
    </xf>
    <xf numFmtId="0" fontId="5" fillId="0" borderId="0" xfId="0" applyFont="1" applyAlignment="1">
      <alignment horizontal="left"/>
    </xf>
    <xf numFmtId="0" fontId="6" fillId="0" borderId="0" xfId="0" applyFont="1" applyAlignment="1">
      <alignment horizontal="right"/>
    </xf>
    <xf numFmtId="0" fontId="7" fillId="0" borderId="0" xfId="0" applyFont="1" applyAlignment="1">
      <alignment horizontal="right"/>
    </xf>
    <xf numFmtId="9" fontId="8" fillId="0" borderId="0" xfId="0" applyNumberFormat="1" applyFont="1" applyAlignment="1">
      <alignment horizontal="right"/>
    </xf>
    <xf numFmtId="0" fontId="8"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9" fillId="0" borderId="0" xfId="0" applyFont="1" applyAlignment="1">
      <alignment horizontal="right"/>
    </xf>
    <xf numFmtId="0" fontId="10" fillId="0" borderId="1" xfId="0" applyFont="1" applyBorder="1" applyAlignment="1">
      <alignment wrapText="1"/>
    </xf>
    <xf numFmtId="0" fontId="10" fillId="0" borderId="2" xfId="0" applyFont="1" applyBorder="1" applyAlignment="1">
      <alignment wrapText="1"/>
    </xf>
    <xf numFmtId="9" fontId="10" fillId="0" borderId="1" xfId="0" applyNumberFormat="1" applyFont="1" applyBorder="1" applyAlignment="1">
      <alignment horizontal="right" wrapText="1"/>
    </xf>
    <xf numFmtId="9" fontId="11" fillId="0" borderId="2" xfId="0" applyNumberFormat="1" applyFont="1" applyBorder="1" applyAlignment="1">
      <alignment horizontal="right" wrapText="1"/>
    </xf>
    <xf numFmtId="0" fontId="12" fillId="0" borderId="2" xfId="0" applyFont="1" applyBorder="1" applyAlignment="1">
      <alignment horizontal="right" wrapText="1"/>
    </xf>
    <xf numFmtId="0" fontId="10" fillId="0" borderId="1" xfId="0" applyFont="1" applyBorder="1" applyAlignment="1">
      <alignment horizontal="right" wrapText="1"/>
    </xf>
    <xf numFmtId="9" fontId="11" fillId="0" borderId="3" xfId="0" applyNumberFormat="1" applyFont="1" applyBorder="1" applyAlignment="1">
      <alignment horizontal="right" wrapText="1"/>
    </xf>
    <xf numFmtId="0" fontId="12" fillId="0" borderId="3" xfId="0" applyFont="1" applyBorder="1" applyAlignment="1">
      <alignment horizontal="right" wrapText="1"/>
    </xf>
    <xf numFmtId="9" fontId="4" fillId="0" borderId="0" xfId="1" applyFont="1"/>
    <xf numFmtId="0" fontId="1" fillId="0" borderId="0" xfId="0" applyFont="1"/>
    <xf numFmtId="10" fontId="4" fillId="0" borderId="0" xfId="0" applyNumberFormat="1" applyFont="1" applyAlignment="1">
      <alignment horizontal="left" wrapText="1"/>
    </xf>
    <xf numFmtId="0" fontId="4" fillId="3" borderId="0" xfId="0" applyFont="1" applyFill="1" applyAlignment="1">
      <alignment wrapText="1"/>
    </xf>
    <xf numFmtId="0" fontId="4" fillId="4" borderId="0" xfId="0" applyFont="1" applyFill="1"/>
    <xf numFmtId="0" fontId="4" fillId="5" borderId="0" xfId="0" applyFont="1" applyFill="1" applyAlignment="1">
      <alignment wrapText="1"/>
    </xf>
    <xf numFmtId="0" fontId="4" fillId="4" borderId="0" xfId="0" applyFont="1" applyFill="1" applyAlignment="1">
      <alignment wrapText="1"/>
    </xf>
    <xf numFmtId="9" fontId="2" fillId="2" borderId="0" xfId="1" applyFont="1" applyFill="1"/>
    <xf numFmtId="0" fontId="4" fillId="5" borderId="0" xfId="0" applyFont="1" applyFill="1"/>
    <xf numFmtId="0" fontId="2" fillId="5" borderId="0" xfId="0" applyFont="1" applyFill="1" applyAlignment="1">
      <alignment wrapText="1"/>
    </xf>
    <xf numFmtId="9" fontId="2" fillId="0" borderId="0" xfId="0" applyNumberFormat="1" applyFont="1"/>
    <xf numFmtId="9" fontId="5" fillId="0" borderId="0" xfId="1" applyFont="1"/>
    <xf numFmtId="0" fontId="2" fillId="4" borderId="0" xfId="0" applyFont="1" applyFill="1" applyAlignment="1">
      <alignment wrapText="1"/>
    </xf>
    <xf numFmtId="9" fontId="6" fillId="0" borderId="0" xfId="0" applyNumberFormat="1" applyFont="1"/>
    <xf numFmtId="0" fontId="4" fillId="0" borderId="0" xfId="0" applyFont="1" applyFill="1" applyAlignment="1">
      <alignment wrapText="1"/>
    </xf>
    <xf numFmtId="9" fontId="6" fillId="0" borderId="0" xfId="1" applyFont="1"/>
    <xf numFmtId="0" fontId="1" fillId="0" borderId="0" xfId="0" applyFont="1" applyAlignment="1">
      <alignment horizontal="right"/>
    </xf>
    <xf numFmtId="0" fontId="14" fillId="4" borderId="0" xfId="0" applyFont="1" applyFill="1" applyAlignment="1">
      <alignment horizontal="right"/>
    </xf>
    <xf numFmtId="9" fontId="15" fillId="4" borderId="0" xfId="0" applyNumberFormat="1" applyFont="1" applyFill="1" applyAlignment="1">
      <alignment horizontal="right"/>
    </xf>
    <xf numFmtId="0" fontId="15" fillId="4" borderId="0" xfId="0" applyFont="1" applyFill="1" applyAlignment="1">
      <alignment horizontal="right"/>
    </xf>
  </cellXfs>
  <cellStyles count="2">
    <cellStyle name="Normal" xfId="0" builtinId="0"/>
    <cellStyle name="Percent" xfId="1" builtinId="5"/>
  </cellStyles>
  <dxfs count="8">
    <dxf>
      <fill>
        <patternFill patternType="solid">
          <fgColor rgb="FF83CAEB"/>
          <bgColor rgb="FF83CAEB"/>
        </patternFill>
      </fill>
    </dxf>
    <dxf>
      <fill>
        <patternFill patternType="solid">
          <fgColor rgb="FFC1E4F5"/>
          <bgColor rgb="FFC1E4F5"/>
        </patternFill>
      </fill>
    </dxf>
    <dxf>
      <fill>
        <patternFill patternType="solid">
          <fgColor theme="0"/>
          <bgColor theme="0"/>
        </patternFill>
      </fill>
    </dxf>
    <dxf>
      <fill>
        <patternFill patternType="solid">
          <fgColor theme="4"/>
          <bgColor theme="4"/>
        </patternFill>
      </fill>
    </dxf>
    <dxf>
      <fill>
        <patternFill patternType="solid">
          <fgColor rgb="FF83CAEB"/>
          <bgColor rgb="FF83CAEB"/>
        </patternFill>
      </fill>
    </dxf>
    <dxf>
      <fill>
        <patternFill patternType="solid">
          <fgColor rgb="FFC1E4F5"/>
          <bgColor rgb="FFC1E4F5"/>
        </patternFill>
      </fill>
    </dxf>
    <dxf>
      <fill>
        <patternFill patternType="solid">
          <fgColor theme="0"/>
          <bgColor theme="0"/>
        </patternFill>
      </fill>
    </dxf>
    <dxf>
      <fill>
        <patternFill patternType="solid">
          <fgColor theme="4"/>
          <bgColor theme="4"/>
        </patternFill>
      </fill>
    </dxf>
  </dxfs>
  <tableStyles count="2">
    <tableStyle name="questions_and_answers-style" pivot="0" count="4" xr9:uid="{00000000-0011-0000-FFFF-FFFF00000000}">
      <tableStyleElement type="headerRow" dxfId="7"/>
      <tableStyleElement type="totalRow" dxfId="6"/>
      <tableStyleElement type="firstRowStripe" dxfId="5"/>
      <tableStyleElement type="secondRowStripe" dxfId="4"/>
    </tableStyle>
    <tableStyle name="Old questions_and_answers-style" pivot="0" count="4" xr9:uid="{00000000-0011-0000-FFFF-FFFF01000000}">
      <tableStyleElement type="headerRow" dxfId="3"/>
      <tableStyleElement type="totalRow" dxfId="2"/>
      <tableStyleElement type="firstRowStripe" dxfId="1"/>
      <tableStyleElement type="secondRowStripe" dxfId="0"/>
    </tableStyle>
  </tableStyles>
  <colors>
    <mruColors>
      <color rgb="FFFFFF61"/>
      <color rgb="FF25FF88"/>
      <color rgb="FFFF64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Performance by Technique - Quantitative  Q&amp;As</a:t>
            </a:r>
          </a:p>
        </c:rich>
      </c:tx>
      <c:overlay val="0"/>
    </c:title>
    <c:autoTitleDeleted val="0"/>
    <c:plotArea>
      <c:layout/>
      <c:barChart>
        <c:barDir val="col"/>
        <c:grouping val="clustered"/>
        <c:varyColors val="1"/>
        <c:ser>
          <c:idx val="0"/>
          <c:order val="0"/>
          <c:tx>
            <c:v>Response Rate</c:v>
          </c:tx>
          <c:spPr>
            <a:solidFill>
              <a:srgbClr val="156082"/>
            </a:solidFill>
            <a:ln cmpd="sng">
              <a:solidFill>
                <a:srgbClr val="000000"/>
              </a:solidFill>
            </a:ln>
          </c:spPr>
          <c:invertIfNegative val="1"/>
          <c:cat>
            <c:strRef>
              <c:f>Analysis!$A$3:$A$5</c:f>
              <c:strCache>
                <c:ptCount val="3"/>
                <c:pt idx="0">
                  <c:v>Standard LLM</c:v>
                </c:pt>
                <c:pt idx="1">
                  <c:v>Naive RAG</c:v>
                </c:pt>
                <c:pt idx="2">
                  <c:v>Self-RAG</c:v>
                </c:pt>
              </c:strCache>
            </c:strRef>
          </c:cat>
          <c:val>
            <c:numRef>
              <c:f>Analysis!$B$3:$B$5</c:f>
              <c:numCache>
                <c:formatCode>0%</c:formatCode>
                <c:ptCount val="3"/>
                <c:pt idx="0">
                  <c:v>0.4</c:v>
                </c:pt>
                <c:pt idx="1">
                  <c:v>0.9</c:v>
                </c:pt>
                <c:pt idx="2">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6F9-49CF-AAD4-6771698A33E3}"/>
            </c:ext>
          </c:extLst>
        </c:ser>
        <c:dLbls>
          <c:showLegendKey val="0"/>
          <c:showVal val="0"/>
          <c:showCatName val="0"/>
          <c:showSerName val="0"/>
          <c:showPercent val="0"/>
          <c:showBubbleSize val="0"/>
        </c:dLbls>
        <c:gapWidth val="150"/>
        <c:axId val="587141906"/>
        <c:axId val="1496644846"/>
      </c:barChart>
      <c:lineChart>
        <c:grouping val="standard"/>
        <c:varyColors val="0"/>
        <c:ser>
          <c:idx val="1"/>
          <c:order val="1"/>
          <c:tx>
            <c:v>Mean Absolute Percentage Error</c:v>
          </c:tx>
          <c:spPr>
            <a:ln w="28575" cmpd="sng">
              <a:solidFill>
                <a:schemeClr val="accent2"/>
              </a:solidFill>
            </a:ln>
          </c:spPr>
          <c:marker>
            <c:symbol val="none"/>
          </c:marker>
          <c:cat>
            <c:strRef>
              <c:f>Analysis!$A$3:$A$5</c:f>
              <c:strCache>
                <c:ptCount val="3"/>
                <c:pt idx="0">
                  <c:v>Standard LLM</c:v>
                </c:pt>
                <c:pt idx="1">
                  <c:v>Naive RAG</c:v>
                </c:pt>
                <c:pt idx="2">
                  <c:v>Self-RAG</c:v>
                </c:pt>
              </c:strCache>
            </c:strRef>
          </c:cat>
          <c:val>
            <c:numRef>
              <c:f>Analysis!$C$3:$C$5</c:f>
              <c:numCache>
                <c:formatCode>0%</c:formatCode>
                <c:ptCount val="3"/>
                <c:pt idx="0">
                  <c:v>0.13406774141270472</c:v>
                </c:pt>
                <c:pt idx="1">
                  <c:v>1.8114726601811484E-2</c:v>
                </c:pt>
                <c:pt idx="2">
                  <c:v>1.5930405478771344E-2</c:v>
                </c:pt>
              </c:numCache>
            </c:numRef>
          </c:val>
          <c:smooth val="0"/>
          <c:extLst>
            <c:ext xmlns:c16="http://schemas.microsoft.com/office/drawing/2014/chart" uri="{C3380CC4-5D6E-409C-BE32-E72D297353CC}">
              <c16:uniqueId val="{00000001-D6F9-49CF-AAD4-6771698A33E3}"/>
            </c:ext>
          </c:extLst>
        </c:ser>
        <c:dLbls>
          <c:showLegendKey val="0"/>
          <c:showVal val="0"/>
          <c:showCatName val="0"/>
          <c:showSerName val="0"/>
          <c:showPercent val="0"/>
          <c:showBubbleSize val="0"/>
        </c:dLbls>
        <c:marker val="1"/>
        <c:smooth val="0"/>
        <c:axId val="587141906"/>
        <c:axId val="1496644846"/>
      </c:lineChart>
      <c:catAx>
        <c:axId val="58714190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496644846"/>
        <c:crosses val="autoZero"/>
        <c:auto val="1"/>
        <c:lblAlgn val="ctr"/>
        <c:lblOffset val="100"/>
        <c:noMultiLvlLbl val="1"/>
      </c:catAx>
      <c:valAx>
        <c:axId val="1496644846"/>
        <c:scaling>
          <c:orientation val="minMax"/>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Response Rate</a:t>
                </a:r>
              </a:p>
            </c:rich>
          </c:tx>
          <c:overlay val="0"/>
        </c:title>
        <c:numFmt formatCode="0%" sourceLinked="1"/>
        <c:majorTickMark val="none"/>
        <c:minorTickMark val="none"/>
        <c:tickLblPos val="nextTo"/>
        <c:spPr>
          <a:ln/>
        </c:spPr>
        <c:txPr>
          <a:bodyPr/>
          <a:lstStyle/>
          <a:p>
            <a:pPr lvl="0">
              <a:defRPr sz="900" b="0" i="0">
                <a:solidFill>
                  <a:srgbClr val="000000"/>
                </a:solidFill>
                <a:latin typeface="+mn-lt"/>
              </a:defRPr>
            </a:pPr>
            <a:endParaRPr lang="en-US"/>
          </a:p>
        </c:txPr>
        <c:crossAx val="587141906"/>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Performance by Technique - Qualitative Q&amp;As</a:t>
            </a:r>
          </a:p>
        </c:rich>
      </c:tx>
      <c:overlay val="0"/>
    </c:title>
    <c:autoTitleDeleted val="0"/>
    <c:plotArea>
      <c:layout/>
      <c:barChart>
        <c:barDir val="col"/>
        <c:grouping val="stacked"/>
        <c:varyColors val="1"/>
        <c:ser>
          <c:idx val="0"/>
          <c:order val="0"/>
          <c:tx>
            <c:v>High Quality</c:v>
          </c:tx>
          <c:spPr>
            <a:solidFill>
              <a:srgbClr val="156082"/>
            </a:solidFill>
            <a:ln cmpd="sng">
              <a:solidFill>
                <a:srgbClr val="000000"/>
              </a:solidFill>
            </a:ln>
          </c:spPr>
          <c:invertIfNegative val="1"/>
          <c:dLbls>
            <c:spPr>
              <a:noFill/>
              <a:ln>
                <a:noFill/>
              </a:ln>
              <a:effectLst/>
            </c:spPr>
            <c:txPr>
              <a:bodyPr/>
              <a:lstStyle/>
              <a:p>
                <a:pPr lvl="0">
                  <a:defRPr sz="9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Analysis!$E$3:$E$5</c:f>
              <c:strCache>
                <c:ptCount val="3"/>
                <c:pt idx="0">
                  <c:v>Standard LLM</c:v>
                </c:pt>
                <c:pt idx="1">
                  <c:v>Naive RAG</c:v>
                </c:pt>
                <c:pt idx="2">
                  <c:v>Self-RAG</c:v>
                </c:pt>
              </c:strCache>
            </c:strRef>
          </c:cat>
          <c:val>
            <c:numRef>
              <c:f>Analysis!$F$3:$F$5</c:f>
              <c:numCache>
                <c:formatCode>General</c:formatCode>
                <c:ptCount val="3"/>
                <c:pt idx="0">
                  <c:v>1</c:v>
                </c:pt>
                <c:pt idx="1">
                  <c:v>6</c:v>
                </c:pt>
                <c:pt idx="2">
                  <c:v>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E2A-4DDF-8324-F8432AB587D6}"/>
            </c:ext>
          </c:extLst>
        </c:ser>
        <c:ser>
          <c:idx val="1"/>
          <c:order val="1"/>
          <c:tx>
            <c:v>Medium Quality</c:v>
          </c:tx>
          <c:spPr>
            <a:solidFill>
              <a:srgbClr val="E97132"/>
            </a:solidFill>
            <a:ln cmpd="sng">
              <a:solidFill>
                <a:srgbClr val="000000"/>
              </a:solidFill>
            </a:ln>
          </c:spPr>
          <c:invertIfNegative val="1"/>
          <c:dLbls>
            <c:spPr>
              <a:noFill/>
              <a:ln>
                <a:noFill/>
              </a:ln>
              <a:effectLst/>
            </c:spPr>
            <c:txPr>
              <a:bodyPr/>
              <a:lstStyle/>
              <a:p>
                <a:pPr lvl="0">
                  <a:defRPr sz="9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Analysis!$E$3:$E$5</c:f>
              <c:strCache>
                <c:ptCount val="3"/>
                <c:pt idx="0">
                  <c:v>Standard LLM</c:v>
                </c:pt>
                <c:pt idx="1">
                  <c:v>Naive RAG</c:v>
                </c:pt>
                <c:pt idx="2">
                  <c:v>Self-RAG</c:v>
                </c:pt>
              </c:strCache>
            </c:strRef>
          </c:cat>
          <c:val>
            <c:numRef>
              <c:f>Analysis!$G$3:$G$5</c:f>
              <c:numCache>
                <c:formatCode>General</c:formatCode>
                <c:ptCount val="3"/>
                <c:pt idx="0">
                  <c:v>5</c:v>
                </c:pt>
                <c:pt idx="1">
                  <c:v>3</c:v>
                </c:pt>
                <c:pt idx="2">
                  <c:v>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1E2A-4DDF-8324-F8432AB587D6}"/>
            </c:ext>
          </c:extLst>
        </c:ser>
        <c:ser>
          <c:idx val="2"/>
          <c:order val="2"/>
          <c:tx>
            <c:v>Low Quality</c:v>
          </c:tx>
          <c:spPr>
            <a:solidFill>
              <a:srgbClr val="980000"/>
            </a:solidFill>
            <a:ln cmpd="sng">
              <a:solidFill>
                <a:srgbClr val="000000"/>
              </a:solidFill>
            </a:ln>
          </c:spPr>
          <c:invertIfNegative val="1"/>
          <c:dLbls>
            <c:spPr>
              <a:noFill/>
              <a:ln>
                <a:noFill/>
              </a:ln>
              <a:effectLst/>
            </c:spPr>
            <c:txPr>
              <a:bodyPr/>
              <a:lstStyle/>
              <a:p>
                <a:pPr lvl="0">
                  <a:defRPr sz="900" b="1"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Analysis!$E$3:$E$5</c:f>
              <c:strCache>
                <c:ptCount val="3"/>
                <c:pt idx="0">
                  <c:v>Standard LLM</c:v>
                </c:pt>
                <c:pt idx="1">
                  <c:v>Naive RAG</c:v>
                </c:pt>
                <c:pt idx="2">
                  <c:v>Self-RAG</c:v>
                </c:pt>
              </c:strCache>
            </c:strRef>
          </c:cat>
          <c:val>
            <c:numRef>
              <c:f>Analysis!$H$3:$H$5</c:f>
              <c:numCache>
                <c:formatCode>General</c:formatCode>
                <c:ptCount val="3"/>
                <c:pt idx="0">
                  <c:v>4</c:v>
                </c:pt>
                <c:pt idx="1">
                  <c:v>1</c:v>
                </c:pt>
                <c:pt idx="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1E2A-4DDF-8324-F8432AB587D6}"/>
            </c:ext>
          </c:extLst>
        </c:ser>
        <c:dLbls>
          <c:showLegendKey val="0"/>
          <c:showVal val="0"/>
          <c:showCatName val="0"/>
          <c:showSerName val="0"/>
          <c:showPercent val="0"/>
          <c:showBubbleSize val="0"/>
        </c:dLbls>
        <c:gapWidth val="150"/>
        <c:overlap val="100"/>
        <c:axId val="158745688"/>
        <c:axId val="1735570655"/>
      </c:barChart>
      <c:catAx>
        <c:axId val="158745688"/>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735570655"/>
        <c:crosses val="autoZero"/>
        <c:auto val="1"/>
        <c:lblAlgn val="ctr"/>
        <c:lblOffset val="100"/>
        <c:noMultiLvlLbl val="1"/>
      </c:catAx>
      <c:valAx>
        <c:axId val="1735570655"/>
        <c:scaling>
          <c:orientation val="minMax"/>
          <c:max val="10"/>
        </c:scaling>
        <c:delete val="0"/>
        <c:axPos val="l"/>
        <c:majorGridlines>
          <c:spPr>
            <a:ln>
              <a:solidFill>
                <a:srgbClr val="B7B7B7"/>
              </a:solidFill>
            </a:ln>
          </c:spPr>
        </c:majorGridlines>
        <c:title>
          <c:tx>
            <c:rich>
              <a:bodyPr/>
              <a:lstStyle/>
              <a:p>
                <a:pPr lvl="0">
                  <a:defRPr sz="1000" b="0" i="0">
                    <a:solidFill>
                      <a:srgbClr val="000000"/>
                    </a:solidFill>
                    <a:latin typeface="+mn-lt"/>
                  </a:defRPr>
                </a:pPr>
                <a:r>
                  <a:rPr lang="en-US" sz="1000" b="0" i="0">
                    <a:solidFill>
                      <a:srgbClr val="000000"/>
                    </a:solidFill>
                    <a:latin typeface="+mn-lt"/>
                  </a:rPr>
                  <a:t># of  Answers</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58745688"/>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9</xdr:col>
      <xdr:colOff>123825</xdr:colOff>
      <xdr:row>5</xdr:row>
      <xdr:rowOff>104775</xdr:rowOff>
    </xdr:from>
    <xdr:ext cx="4905375" cy="2695575"/>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9</xdr:col>
      <xdr:colOff>104775</xdr:colOff>
      <xdr:row>21</xdr:row>
      <xdr:rowOff>133350</xdr:rowOff>
    </xdr:from>
    <xdr:ext cx="4905375" cy="2695575"/>
    <xdr:graphicFrame macro="">
      <xdr:nvGraphicFramePr>
        <xdr:cNvPr id="3" name="Chart 2" title="Char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22">
  <tableColumns count="10">
    <tableColumn id="1" xr3:uid="{00000000-0010-0000-0000-000001000000}" name="Question"/>
    <tableColumn id="2" xr3:uid="{00000000-0010-0000-0000-000002000000}" name="Question Type"/>
    <tableColumn id="3" xr3:uid="{00000000-0010-0000-0000-000003000000}" name="Answer"/>
    <tableColumn id="4" xr3:uid="{00000000-0010-0000-0000-000004000000}" name="Base LLM (GPT-4o)"/>
    <tableColumn id="5" xr3:uid="{00000000-0010-0000-0000-000005000000}" name="Absolute percentage error"/>
    <tableColumn id="6" xr3:uid="{00000000-0010-0000-0000-000006000000}" name="Naïve RAG"/>
    <tableColumn id="7" xr3:uid="{00000000-0010-0000-0000-000007000000}" name="Absolute percentage error2"/>
    <tableColumn id="8" xr3:uid="{00000000-0010-0000-0000-000008000000}" name="Self-RAG"/>
    <tableColumn id="9" xr3:uid="{00000000-0010-0000-0000-000009000000}" name="Absolute percentage error3"/>
    <tableColumn id="10" xr3:uid="{A3BEFDDB-48B2-477A-934D-A4F8B9921931}" name="NOTES"/>
  </tableColumns>
  <tableStyleInfo name="questions_and_answer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A27" zoomScale="101" workbookViewId="0">
      <selection activeCell="A50" sqref="A50"/>
    </sheetView>
  </sheetViews>
  <sheetFormatPr defaultColWidth="12.5703125" defaultRowHeight="15" customHeight="1"/>
  <cols>
    <col min="1" max="1" width="179" customWidth="1"/>
    <col min="2" max="2" width="26.7109375" customWidth="1"/>
    <col min="3" max="3" width="86.42578125" customWidth="1"/>
    <col min="4" max="4" width="255.42578125" customWidth="1"/>
    <col min="5" max="5" width="10.42578125" customWidth="1"/>
    <col min="6" max="6" width="338.5703125" customWidth="1"/>
    <col min="7" max="7" width="15.7109375" customWidth="1"/>
    <col min="8" max="8" width="64.85546875" customWidth="1"/>
    <col min="9" max="26" width="8.5703125" customWidth="1"/>
  </cols>
  <sheetData>
    <row r="1" spans="1:10" ht="14.25" customHeight="1">
      <c r="A1" s="1" t="s">
        <v>0</v>
      </c>
      <c r="B1" s="1" t="s">
        <v>1</v>
      </c>
      <c r="C1" s="1" t="s">
        <v>2</v>
      </c>
      <c r="D1" s="1" t="s">
        <v>3</v>
      </c>
      <c r="E1" s="2" t="s">
        <v>4</v>
      </c>
      <c r="F1" s="1" t="s">
        <v>5</v>
      </c>
      <c r="G1" s="2" t="s">
        <v>6</v>
      </c>
      <c r="H1" s="3" t="s">
        <v>67</v>
      </c>
      <c r="I1" s="2" t="s">
        <v>7</v>
      </c>
      <c r="J1" s="29" t="s">
        <v>86</v>
      </c>
    </row>
    <row r="2" spans="1:10" ht="14.25" customHeight="1">
      <c r="A2" s="3" t="s">
        <v>8</v>
      </c>
      <c r="B2" s="3" t="s">
        <v>9</v>
      </c>
      <c r="C2" s="3" t="s">
        <v>68</v>
      </c>
      <c r="D2" s="3" t="s">
        <v>11</v>
      </c>
      <c r="E2" s="3"/>
      <c r="F2" s="4" t="s">
        <v>10</v>
      </c>
      <c r="G2" s="5">
        <v>0</v>
      </c>
      <c r="H2" s="42" t="s">
        <v>12</v>
      </c>
      <c r="I2" s="5">
        <v>0</v>
      </c>
    </row>
    <row r="3" spans="1:10" ht="14.25" customHeight="1">
      <c r="A3" s="3" t="s">
        <v>101</v>
      </c>
      <c r="B3" s="3" t="s">
        <v>9</v>
      </c>
      <c r="C3" s="6" t="s">
        <v>13</v>
      </c>
      <c r="D3" s="6" t="s">
        <v>11</v>
      </c>
      <c r="E3" s="1"/>
      <c r="F3" s="6" t="s">
        <v>69</v>
      </c>
      <c r="G3" s="28">
        <f>(34.67-29.81)/29.81</f>
        <v>0.16303253941630336</v>
      </c>
      <c r="H3" s="42" t="s">
        <v>70</v>
      </c>
      <c r="I3" s="7">
        <v>0</v>
      </c>
      <c r="J3" s="29" t="s">
        <v>87</v>
      </c>
    </row>
    <row r="4" spans="1:10" ht="72">
      <c r="A4" s="3" t="s">
        <v>102</v>
      </c>
      <c r="B4" s="3" t="s">
        <v>9</v>
      </c>
      <c r="C4" s="3" t="s">
        <v>71</v>
      </c>
      <c r="D4" s="8" t="s">
        <v>14</v>
      </c>
      <c r="E4" s="3">
        <f>ABS(12462-12500)/12462</f>
        <v>3.0492697801316002E-3</v>
      </c>
      <c r="F4" s="6" t="s">
        <v>72</v>
      </c>
      <c r="G4" s="6">
        <v>0</v>
      </c>
      <c r="H4" s="6" t="s">
        <v>73</v>
      </c>
      <c r="I4" s="7">
        <v>0</v>
      </c>
    </row>
    <row r="5" spans="1:10" ht="17.25" customHeight="1">
      <c r="A5" s="3" t="s">
        <v>100</v>
      </c>
      <c r="B5" s="3" t="s">
        <v>9</v>
      </c>
      <c r="C5" s="9" t="s">
        <v>74</v>
      </c>
      <c r="D5" s="6" t="s">
        <v>133</v>
      </c>
      <c r="E5" s="10">
        <v>0</v>
      </c>
      <c r="F5" s="6" t="s">
        <v>138</v>
      </c>
      <c r="G5" s="1">
        <v>0</v>
      </c>
      <c r="H5" s="6" t="s">
        <v>75</v>
      </c>
      <c r="I5" s="8">
        <v>0</v>
      </c>
    </row>
    <row r="6" spans="1:10" ht="17.25" customHeight="1">
      <c r="A6" s="3" t="s">
        <v>103</v>
      </c>
      <c r="B6" s="3" t="s">
        <v>9</v>
      </c>
      <c r="C6" s="9" t="s">
        <v>76</v>
      </c>
      <c r="D6" s="6" t="s">
        <v>11</v>
      </c>
      <c r="E6" s="10"/>
      <c r="F6" s="6" t="s">
        <v>120</v>
      </c>
      <c r="G6" s="1"/>
      <c r="H6" s="6" t="s">
        <v>77</v>
      </c>
      <c r="I6" s="39">
        <v>5.2132701421800945E-2</v>
      </c>
      <c r="J6" s="29" t="s">
        <v>88</v>
      </c>
    </row>
    <row r="7" spans="1:10" ht="14.25" customHeight="1">
      <c r="A7" s="3" t="s">
        <v>15</v>
      </c>
      <c r="B7" s="3" t="s">
        <v>16</v>
      </c>
      <c r="C7" s="6" t="s">
        <v>17</v>
      </c>
      <c r="D7" s="32" t="s">
        <v>18</v>
      </c>
      <c r="E7" s="1"/>
      <c r="F7" s="36" t="s">
        <v>139</v>
      </c>
      <c r="G7" s="10"/>
      <c r="H7" s="37" t="s">
        <v>19</v>
      </c>
      <c r="I7" s="8"/>
    </row>
    <row r="8" spans="1:10" ht="14.25" customHeight="1">
      <c r="A8" s="3" t="s">
        <v>104</v>
      </c>
      <c r="B8" s="3" t="s">
        <v>16</v>
      </c>
      <c r="C8" s="6" t="s">
        <v>79</v>
      </c>
      <c r="D8" s="31" t="s">
        <v>134</v>
      </c>
      <c r="E8" s="1"/>
      <c r="F8" s="33" t="s">
        <v>121</v>
      </c>
      <c r="G8" s="1"/>
      <c r="H8" s="37" t="s">
        <v>78</v>
      </c>
      <c r="I8" s="8"/>
    </row>
    <row r="9" spans="1:10" ht="14.25" customHeight="1">
      <c r="A9" s="3" t="s">
        <v>105</v>
      </c>
      <c r="B9" s="3" t="s">
        <v>16</v>
      </c>
      <c r="C9" s="6" t="s">
        <v>20</v>
      </c>
      <c r="D9" s="31" t="s">
        <v>135</v>
      </c>
      <c r="E9" s="1"/>
      <c r="F9" s="34" t="s">
        <v>122</v>
      </c>
      <c r="G9" s="1"/>
      <c r="H9" s="33" t="s">
        <v>115</v>
      </c>
      <c r="I9" s="8"/>
      <c r="J9" s="29" t="s">
        <v>89</v>
      </c>
    </row>
    <row r="10" spans="1:10" ht="14.25" customHeight="1">
      <c r="A10" s="3" t="s">
        <v>106</v>
      </c>
      <c r="B10" s="3" t="s">
        <v>16</v>
      </c>
      <c r="C10" s="6" t="s">
        <v>21</v>
      </c>
      <c r="D10" s="33" t="s">
        <v>22</v>
      </c>
      <c r="E10" s="1"/>
      <c r="F10" s="33" t="s">
        <v>140</v>
      </c>
      <c r="G10" s="1"/>
      <c r="H10" s="33" t="s">
        <v>116</v>
      </c>
      <c r="I10" s="8"/>
    </row>
    <row r="11" spans="1:10" ht="14.25" customHeight="1">
      <c r="A11" s="3" t="s">
        <v>107</v>
      </c>
      <c r="B11" s="3" t="s">
        <v>16</v>
      </c>
      <c r="C11" s="6" t="s">
        <v>23</v>
      </c>
      <c r="D11" s="34" t="s">
        <v>24</v>
      </c>
      <c r="E11" s="10"/>
      <c r="F11" s="33" t="s">
        <v>25</v>
      </c>
      <c r="G11" s="1"/>
      <c r="H11" s="33" t="s">
        <v>26</v>
      </c>
      <c r="I11" s="8"/>
      <c r="J11" s="29" t="s">
        <v>90</v>
      </c>
    </row>
    <row r="12" spans="1:10" ht="14.25" customHeight="1">
      <c r="A12" s="3" t="s">
        <v>108</v>
      </c>
      <c r="B12" s="3" t="s">
        <v>27</v>
      </c>
      <c r="C12" s="3" t="s">
        <v>28</v>
      </c>
      <c r="D12" s="3" t="s">
        <v>11</v>
      </c>
      <c r="E12" s="1"/>
      <c r="F12" s="4" t="s">
        <v>29</v>
      </c>
      <c r="G12" s="6">
        <v>0</v>
      </c>
      <c r="H12" s="6" t="s">
        <v>117</v>
      </c>
      <c r="I12" s="43">
        <f>0.7/45.53</f>
        <v>1.5374478365912584E-2</v>
      </c>
      <c r="J12" s="29" t="s">
        <v>91</v>
      </c>
    </row>
    <row r="13" spans="1:10" ht="14.25" customHeight="1">
      <c r="A13" s="3" t="s">
        <v>84</v>
      </c>
      <c r="B13" s="3" t="s">
        <v>27</v>
      </c>
      <c r="C13" s="3" t="s">
        <v>30</v>
      </c>
      <c r="D13" s="6" t="s">
        <v>136</v>
      </c>
      <c r="E13" s="1"/>
      <c r="F13" s="6" t="s">
        <v>123</v>
      </c>
      <c r="G13" s="4">
        <v>0</v>
      </c>
      <c r="H13" s="6" t="s">
        <v>83</v>
      </c>
      <c r="I13" s="43">
        <v>0</v>
      </c>
      <c r="J13" s="29" t="s">
        <v>90</v>
      </c>
    </row>
    <row r="14" spans="1:10" ht="14.25" customHeight="1">
      <c r="A14" s="3" t="s">
        <v>109</v>
      </c>
      <c r="B14" s="3" t="s">
        <v>27</v>
      </c>
      <c r="C14" s="3" t="s">
        <v>31</v>
      </c>
      <c r="D14" s="6" t="s">
        <v>32</v>
      </c>
      <c r="E14" s="1">
        <f>(379+1440)/(2121+1560)</f>
        <v>0.4941591958706873</v>
      </c>
      <c r="F14" s="6" t="s">
        <v>33</v>
      </c>
      <c r="G14" s="6">
        <v>0</v>
      </c>
      <c r="H14" s="6" t="s">
        <v>118</v>
      </c>
      <c r="I14" s="43">
        <v>0</v>
      </c>
      <c r="J14" s="29" t="s">
        <v>90</v>
      </c>
    </row>
    <row r="15" spans="1:10" ht="14.25" customHeight="1">
      <c r="A15" s="3" t="s">
        <v>110</v>
      </c>
      <c r="B15" s="3" t="s">
        <v>27</v>
      </c>
      <c r="C15" s="6" t="s">
        <v>34</v>
      </c>
      <c r="D15" s="6" t="s">
        <v>35</v>
      </c>
      <c r="E15" s="1">
        <f>(1.7+2.3)/(25.6+76.8)</f>
        <v>3.90625E-2</v>
      </c>
      <c r="F15" s="6" t="s">
        <v>124</v>
      </c>
      <c r="G15" s="6">
        <v>0</v>
      </c>
      <c r="H15" s="4" t="s">
        <v>92</v>
      </c>
      <c r="I15" s="43">
        <f>(76.8-67.4)/(25.6+76.8)</f>
        <v>9.1796874999999917E-2</v>
      </c>
      <c r="J15" s="29" t="s">
        <v>91</v>
      </c>
    </row>
    <row r="16" spans="1:10" ht="14.25" customHeight="1">
      <c r="A16" s="3" t="s">
        <v>111</v>
      </c>
      <c r="B16" s="3" t="s">
        <v>27</v>
      </c>
      <c r="C16" s="30" t="s">
        <v>147</v>
      </c>
      <c r="D16" s="4"/>
      <c r="E16" s="3"/>
      <c r="F16" s="4" t="s">
        <v>125</v>
      </c>
      <c r="G16" s="4">
        <v>0</v>
      </c>
      <c r="H16" s="6" t="s">
        <v>119</v>
      </c>
      <c r="I16" s="43">
        <v>0</v>
      </c>
    </row>
    <row r="17" spans="1:9" ht="14.25" customHeight="1">
      <c r="A17" s="3" t="s">
        <v>112</v>
      </c>
      <c r="B17" s="3" t="s">
        <v>36</v>
      </c>
      <c r="C17" s="3" t="s">
        <v>93</v>
      </c>
      <c r="D17" s="34" t="s">
        <v>37</v>
      </c>
      <c r="F17" s="34" t="s">
        <v>141</v>
      </c>
      <c r="G17" s="4"/>
      <c r="H17" s="40" t="s">
        <v>148</v>
      </c>
      <c r="I17" s="8"/>
    </row>
    <row r="18" spans="1:9" ht="14.25" customHeight="1">
      <c r="A18" s="3" t="s">
        <v>94</v>
      </c>
      <c r="B18" s="3" t="s">
        <v>36</v>
      </c>
      <c r="C18" s="6" t="s">
        <v>143</v>
      </c>
      <c r="D18" s="34" t="s">
        <v>38</v>
      </c>
      <c r="E18" s="1"/>
      <c r="F18" s="34" t="s">
        <v>142</v>
      </c>
      <c r="G18" s="4"/>
      <c r="H18" s="40" t="s">
        <v>149</v>
      </c>
      <c r="I18" s="8"/>
    </row>
    <row r="19" spans="1:9" ht="14.25" customHeight="1">
      <c r="A19" s="3" t="s">
        <v>113</v>
      </c>
      <c r="B19" s="3" t="s">
        <v>36</v>
      </c>
      <c r="C19" s="6" t="s">
        <v>96</v>
      </c>
      <c r="D19" s="31" t="s">
        <v>11</v>
      </c>
      <c r="E19" s="1"/>
      <c r="F19" s="33" t="s">
        <v>132</v>
      </c>
      <c r="G19" s="1"/>
      <c r="H19" s="37" t="s">
        <v>95</v>
      </c>
      <c r="I19" s="8"/>
    </row>
    <row r="20" spans="1:9" ht="14.25" customHeight="1">
      <c r="A20" s="3" t="s">
        <v>114</v>
      </c>
      <c r="B20" s="3" t="s">
        <v>36</v>
      </c>
      <c r="C20" s="6" t="s">
        <v>97</v>
      </c>
      <c r="D20" s="34" t="s">
        <v>39</v>
      </c>
      <c r="E20" s="1"/>
      <c r="F20" s="31" t="s">
        <v>144</v>
      </c>
      <c r="G20" s="1"/>
      <c r="H20" s="40" t="s">
        <v>150</v>
      </c>
      <c r="I20" s="8"/>
    </row>
    <row r="21" spans="1:9" ht="18" customHeight="1">
      <c r="A21" s="3" t="s">
        <v>145</v>
      </c>
      <c r="B21" s="3" t="s">
        <v>36</v>
      </c>
      <c r="C21" s="6" t="s">
        <v>98</v>
      </c>
      <c r="D21" s="31" t="s">
        <v>11</v>
      </c>
      <c r="E21" s="1"/>
      <c r="F21" s="33" t="s">
        <v>146</v>
      </c>
      <c r="G21" s="1"/>
      <c r="H21" s="37" t="s">
        <v>99</v>
      </c>
      <c r="I21" s="1"/>
    </row>
    <row r="22" spans="1:9" ht="14.25" customHeight="1">
      <c r="A22" s="1" t="s">
        <v>137</v>
      </c>
      <c r="B22" s="1"/>
      <c r="C22" s="1"/>
      <c r="D22" s="1"/>
      <c r="E22" s="1">
        <f>AVERAGE(E2:E21)</f>
        <v>0.13406774141270472</v>
      </c>
      <c r="F22" s="1"/>
      <c r="G22" s="38">
        <f>AVERAGE(G2:G21)</f>
        <v>1.8114726601811484E-2</v>
      </c>
      <c r="H22" s="1"/>
      <c r="I22" s="41">
        <f>AVERAGE(I2:I21)</f>
        <v>1.5930405478771344E-2</v>
      </c>
    </row>
    <row r="23" spans="1:9" ht="14.25" customHeight="1"/>
    <row r="24" spans="1:9" ht="14.25" customHeight="1">
      <c r="A24" s="44" t="s">
        <v>126</v>
      </c>
    </row>
    <row r="25" spans="1:9" ht="14.25" customHeight="1">
      <c r="A25" s="44" t="s">
        <v>127</v>
      </c>
      <c r="B25" s="29" t="s">
        <v>128</v>
      </c>
    </row>
    <row r="26" spans="1:9" ht="14.25" customHeight="1">
      <c r="A26" s="44" t="s">
        <v>129</v>
      </c>
      <c r="B26" s="29" t="s">
        <v>130</v>
      </c>
    </row>
    <row r="27" spans="1:9" ht="14.25" customHeight="1"/>
    <row r="28" spans="1:9" ht="14.25" customHeight="1">
      <c r="A28" s="11" t="s">
        <v>40</v>
      </c>
      <c r="B28" s="7" t="s">
        <v>41</v>
      </c>
      <c r="C28" s="12">
        <v>1</v>
      </c>
    </row>
    <row r="29" spans="1:9" ht="14.25" customHeight="1">
      <c r="A29" s="11" t="s">
        <v>42</v>
      </c>
      <c r="B29" s="7" t="s">
        <v>43</v>
      </c>
      <c r="C29" s="12">
        <v>3</v>
      </c>
    </row>
    <row r="30" spans="1:9" ht="14.25" customHeight="1">
      <c r="A30" s="11" t="s">
        <v>44</v>
      </c>
      <c r="B30" s="7" t="s">
        <v>45</v>
      </c>
      <c r="C30" s="12">
        <v>3</v>
      </c>
    </row>
    <row r="31" spans="1:9" ht="14.25" customHeight="1">
      <c r="A31" s="11" t="s">
        <v>46</v>
      </c>
      <c r="B31" s="7" t="s">
        <v>47</v>
      </c>
      <c r="C31" s="12">
        <v>2</v>
      </c>
    </row>
    <row r="32" spans="1:9" ht="14.25" customHeight="1">
      <c r="A32" s="11" t="s">
        <v>48</v>
      </c>
      <c r="B32" s="7" t="s">
        <v>49</v>
      </c>
      <c r="C32" s="12">
        <v>2</v>
      </c>
    </row>
    <row r="33" spans="1:3" ht="14.25" customHeight="1">
      <c r="A33" s="11" t="s">
        <v>50</v>
      </c>
      <c r="B33" s="7" t="s">
        <v>51</v>
      </c>
      <c r="C33" s="12">
        <v>3</v>
      </c>
    </row>
    <row r="34" spans="1:3" ht="14.25" customHeight="1">
      <c r="A34" s="11" t="s">
        <v>52</v>
      </c>
      <c r="B34" s="7" t="s">
        <v>53</v>
      </c>
      <c r="C34" s="12">
        <v>3</v>
      </c>
    </row>
    <row r="35" spans="1:3" ht="14.25" customHeight="1">
      <c r="A35" s="13" t="s">
        <v>54</v>
      </c>
      <c r="B35" s="7" t="s">
        <v>55</v>
      </c>
      <c r="C35" s="12">
        <v>2</v>
      </c>
    </row>
    <row r="36" spans="1:3" ht="14.25" customHeight="1">
      <c r="A36" s="13" t="s">
        <v>56</v>
      </c>
      <c r="B36" s="7" t="s">
        <v>57</v>
      </c>
      <c r="C36" s="12">
        <v>3</v>
      </c>
    </row>
    <row r="37" spans="1:3" ht="14.25" customHeight="1">
      <c r="A37" s="13" t="s">
        <v>58</v>
      </c>
      <c r="B37" s="7" t="s">
        <v>59</v>
      </c>
      <c r="C37" s="12">
        <v>3</v>
      </c>
    </row>
    <row r="38" spans="1:3" ht="14.25" customHeight="1"/>
    <row r="39" spans="1:3" ht="14.25" customHeight="1">
      <c r="B39" s="14"/>
      <c r="C39" s="12"/>
    </row>
    <row r="40" spans="1:3" ht="14.25" customHeight="1">
      <c r="B40" s="14"/>
      <c r="C40" s="12"/>
    </row>
    <row r="41" spans="1:3" ht="14.25" customHeight="1">
      <c r="B41" s="14"/>
      <c r="C41" s="12"/>
    </row>
    <row r="42" spans="1:3" ht="14.25" customHeight="1">
      <c r="A42" s="15"/>
      <c r="B42" s="11"/>
      <c r="C42" s="12"/>
    </row>
    <row r="43" spans="1:3" ht="14.25" customHeight="1">
      <c r="A43" s="16"/>
    </row>
    <row r="44" spans="1:3" ht="14.25" customHeight="1">
      <c r="A44" s="45" t="s">
        <v>80</v>
      </c>
    </row>
    <row r="45" spans="1:3" ht="14.25" customHeight="1">
      <c r="A45" s="46" t="s">
        <v>81</v>
      </c>
    </row>
    <row r="46" spans="1:3" ht="14.25" customHeight="1">
      <c r="A46" s="47" t="s">
        <v>85</v>
      </c>
    </row>
    <row r="47" spans="1:3" ht="14.25" customHeight="1">
      <c r="A47" s="47" t="s">
        <v>82</v>
      </c>
    </row>
    <row r="48" spans="1:3" ht="14.25" customHeight="1">
      <c r="A48" s="46" t="s">
        <v>131</v>
      </c>
    </row>
    <row r="49" spans="1:1" ht="14.25" customHeight="1">
      <c r="A49" s="46" t="s">
        <v>151</v>
      </c>
    </row>
    <row r="50" spans="1:1" ht="14.25" customHeight="1">
      <c r="A50" s="17"/>
    </row>
    <row r="51" spans="1:1" ht="14.25" customHeight="1">
      <c r="A51" s="15"/>
    </row>
    <row r="52" spans="1:1" ht="14.25" customHeight="1">
      <c r="A52" s="16"/>
    </row>
    <row r="53" spans="1:1" ht="14.25" customHeight="1">
      <c r="A53" s="17"/>
    </row>
    <row r="54" spans="1:1" ht="14.25" customHeight="1">
      <c r="A54" s="15"/>
    </row>
    <row r="55" spans="1:1" ht="14.25" customHeight="1">
      <c r="A55" s="18"/>
    </row>
    <row r="56" spans="1:1" ht="14.25" customHeight="1">
      <c r="A56" s="19"/>
    </row>
    <row r="57" spans="1:1" ht="14.25" customHeight="1"/>
    <row r="58" spans="1:1" ht="14.25" customHeight="1"/>
    <row r="59" spans="1:1" ht="14.25" customHeight="1"/>
    <row r="60" spans="1:1" ht="14.25" customHeight="1"/>
    <row r="61" spans="1:1" ht="14.25" customHeight="1"/>
    <row r="62" spans="1:1" ht="14.25" customHeight="1"/>
    <row r="63" spans="1:1" ht="14.25" customHeight="1"/>
    <row r="64" spans="1:1"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2.5703125" defaultRowHeight="15" customHeight="1"/>
  <cols>
    <col min="1" max="1" width="8.5703125" customWidth="1"/>
    <col min="2" max="2" width="9" customWidth="1"/>
    <col min="3" max="3" width="8.85546875" customWidth="1"/>
    <col min="4" max="5" width="8.5703125" customWidth="1"/>
    <col min="6" max="6" width="11.140625" bestFit="1" customWidth="1"/>
    <col min="7" max="7" width="14.140625" bestFit="1" customWidth="1"/>
    <col min="8" max="8" width="10.7109375" bestFit="1" customWidth="1"/>
    <col min="9" max="26" width="8.5703125" customWidth="1"/>
  </cols>
  <sheetData>
    <row r="1" spans="1:8" ht="14.25" customHeight="1">
      <c r="A1" s="20"/>
      <c r="B1" s="20"/>
      <c r="C1" s="20"/>
      <c r="D1" s="20"/>
      <c r="E1" s="20"/>
      <c r="F1" s="20"/>
      <c r="G1" s="20"/>
      <c r="H1" s="20"/>
    </row>
    <row r="2" spans="1:8" ht="14.25" customHeight="1" thickBot="1">
      <c r="A2" s="20"/>
      <c r="B2" s="20" t="s">
        <v>60</v>
      </c>
      <c r="C2" s="21" t="s">
        <v>61</v>
      </c>
      <c r="D2" s="20"/>
      <c r="E2" s="20"/>
      <c r="F2" s="21" t="s">
        <v>62</v>
      </c>
      <c r="G2" s="20" t="s">
        <v>63</v>
      </c>
      <c r="H2" s="20" t="s">
        <v>64</v>
      </c>
    </row>
    <row r="3" spans="1:8" ht="14.25" customHeight="1" thickBot="1">
      <c r="A3" s="20" t="s">
        <v>65</v>
      </c>
      <c r="B3" s="22">
        <v>0.4</v>
      </c>
      <c r="C3" s="35">
        <f>questions_and_answers!E22</f>
        <v>0.13406774141270472</v>
      </c>
      <c r="D3" s="20"/>
      <c r="E3" s="20" t="s">
        <v>65</v>
      </c>
      <c r="F3" s="24">
        <v>1</v>
      </c>
      <c r="G3" s="25">
        <v>5</v>
      </c>
      <c r="H3" s="25">
        <v>4</v>
      </c>
    </row>
    <row r="4" spans="1:8" ht="14.25" customHeight="1" thickBot="1">
      <c r="A4" s="20" t="s">
        <v>66</v>
      </c>
      <c r="B4" s="22">
        <v>0.9</v>
      </c>
      <c r="C4" s="23">
        <f>questions_and_answers!G22</f>
        <v>1.8114726601811484E-2</v>
      </c>
      <c r="D4" s="20"/>
      <c r="E4" s="20" t="s">
        <v>66</v>
      </c>
      <c r="F4" s="24">
        <v>6</v>
      </c>
      <c r="G4" s="25">
        <v>3</v>
      </c>
      <c r="H4" s="25">
        <v>1</v>
      </c>
    </row>
    <row r="5" spans="1:8" ht="14.25" customHeight="1">
      <c r="A5" s="20" t="s">
        <v>67</v>
      </c>
      <c r="B5" s="22">
        <v>1</v>
      </c>
      <c r="C5" s="26">
        <f>questions_and_answers!I22</f>
        <v>1.5930405478771344E-2</v>
      </c>
      <c r="D5" s="20"/>
      <c r="E5" s="20" t="s">
        <v>67</v>
      </c>
      <c r="F5" s="27">
        <v>7</v>
      </c>
      <c r="G5" s="25">
        <v>3</v>
      </c>
      <c r="H5" s="25">
        <v>0</v>
      </c>
    </row>
    <row r="6" spans="1:8" ht="14.25" customHeight="1"/>
    <row r="7" spans="1:8" ht="14.25" customHeight="1"/>
    <row r="8" spans="1:8" ht="14.25" customHeight="1"/>
    <row r="9" spans="1:8" ht="14.25" customHeight="1"/>
    <row r="10" spans="1:8" ht="14.25" customHeight="1"/>
    <row r="11" spans="1:8" ht="14.25" customHeight="1"/>
    <row r="12" spans="1:8" ht="14.25" customHeight="1"/>
    <row r="13" spans="1:8" ht="14.25" customHeight="1"/>
    <row r="14" spans="1:8" ht="14.25" customHeight="1"/>
    <row r="15" spans="1:8" ht="14.25" customHeight="1"/>
    <row r="16" spans="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questions_and_answers</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Devanaboina, Rohit</cp:lastModifiedBy>
  <dcterms:modified xsi:type="dcterms:W3CDTF">2024-12-11T20:52:15Z</dcterms:modified>
</cp:coreProperties>
</file>