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BIENEN\Personnel\Daniel_Schlaeppi\DS-Bees_new\R\lattrell\"/>
    </mc:Choice>
  </mc:AlternateContent>
  <bookViews>
    <workbookView xWindow="480" yWindow="30" windowWidth="27795" windowHeight="13350"/>
  </bookViews>
  <sheets>
    <sheet name="Stattable_final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2" i="1"/>
  <c r="G2" i="1"/>
  <c r="G16" i="1"/>
  <c r="G58" i="1" l="1"/>
  <c r="G44" i="1"/>
  <c r="G45" i="1"/>
  <c r="G46" i="1"/>
  <c r="G15" i="1"/>
  <c r="G3" i="1" l="1"/>
  <c r="G4" i="1"/>
  <c r="G5" i="1"/>
  <c r="G6" i="1"/>
  <c r="G7" i="1"/>
  <c r="G8" i="1"/>
  <c r="G9" i="1"/>
  <c r="G10" i="1"/>
  <c r="G11" i="1"/>
  <c r="G12" i="1"/>
  <c r="G13" i="1"/>
  <c r="G14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7" i="1"/>
  <c r="G48" i="1"/>
  <c r="G49" i="1"/>
  <c r="G50" i="1"/>
  <c r="G51" i="1"/>
  <c r="G52" i="1"/>
  <c r="G53" i="1"/>
  <c r="G54" i="1"/>
  <c r="G55" i="1"/>
  <c r="G56" i="1"/>
  <c r="G57" i="1"/>
  <c r="G59" i="1"/>
  <c r="G60" i="1"/>
  <c r="G61" i="1"/>
  <c r="G62" i="1"/>
  <c r="G63" i="1"/>
  <c r="G64" i="1"/>
  <c r="G65" i="1"/>
  <c r="G66" i="1"/>
  <c r="G67" i="1"/>
  <c r="G68" i="1"/>
  <c r="G69" i="1"/>
  <c r="B2" i="2"/>
  <c r="B3" i="2"/>
  <c r="B4" i="2"/>
  <c r="B5" i="2"/>
  <c r="B6" i="2"/>
  <c r="B7" i="2"/>
  <c r="F12" i="2"/>
  <c r="A8" i="2"/>
  <c r="C7" i="2" s="1"/>
  <c r="E7" i="2" s="1"/>
  <c r="C6" i="2"/>
  <c r="E6" i="2" s="1"/>
  <c r="C3" i="2"/>
  <c r="E3" i="2" s="1"/>
  <c r="C5" i="2" l="1"/>
  <c r="E5" i="2" s="1"/>
  <c r="C2" i="2"/>
  <c r="E2" i="2" s="1"/>
  <c r="C4" i="2"/>
  <c r="E4" i="2" s="1"/>
  <c r="E8" i="2"/>
  <c r="B8" i="2"/>
  <c r="D5" i="2" s="1"/>
  <c r="F5" i="2" s="1"/>
  <c r="E10" i="2" l="1"/>
  <c r="E11" i="2"/>
  <c r="E12" i="2" s="1"/>
  <c r="D4" i="2"/>
  <c r="F4" i="2" s="1"/>
  <c r="D7" i="2"/>
  <c r="F7" i="2" s="1"/>
  <c r="D3" i="2"/>
  <c r="F3" i="2" s="1"/>
  <c r="D2" i="2"/>
  <c r="F2" i="2" s="1"/>
  <c r="D6" i="2"/>
  <c r="F6" i="2" s="1"/>
  <c r="F8" i="2" l="1"/>
  <c r="F11" i="2" l="1"/>
  <c r="F10" i="2"/>
</calcChain>
</file>

<file path=xl/sharedStrings.xml><?xml version="1.0" encoding="utf-8"?>
<sst xmlns="http://schemas.openxmlformats.org/spreadsheetml/2006/main" count="314" uniqueCount="164">
  <si>
    <t>2</t>
  </si>
  <si>
    <t>3</t>
  </si>
  <si>
    <t>5</t>
  </si>
  <si>
    <t>7</t>
  </si>
  <si>
    <t>8</t>
  </si>
  <si>
    <t>10</t>
  </si>
  <si>
    <t>11</t>
  </si>
  <si>
    <t>13</t>
  </si>
  <si>
    <t>15</t>
  </si>
  <si>
    <t>17</t>
  </si>
  <si>
    <t>18</t>
  </si>
  <si>
    <t>19</t>
  </si>
  <si>
    <t>20</t>
  </si>
  <si>
    <t>21</t>
  </si>
  <si>
    <t>22</t>
  </si>
  <si>
    <t>25</t>
  </si>
  <si>
    <t>28</t>
  </si>
  <si>
    <t>29</t>
  </si>
  <si>
    <t>31</t>
  </si>
  <si>
    <t>33</t>
  </si>
  <si>
    <t>34</t>
  </si>
  <si>
    <t>35</t>
  </si>
  <si>
    <t>37</t>
  </si>
  <si>
    <t>40</t>
  </si>
  <si>
    <t>42</t>
  </si>
  <si>
    <t>43</t>
  </si>
  <si>
    <t>45</t>
  </si>
  <si>
    <t>46</t>
  </si>
  <si>
    <t>47</t>
  </si>
  <si>
    <t>48</t>
  </si>
  <si>
    <t>51</t>
  </si>
  <si>
    <t>52</t>
  </si>
  <si>
    <t>53</t>
  </si>
  <si>
    <t>55</t>
  </si>
  <si>
    <t>56</t>
  </si>
  <si>
    <t>58</t>
  </si>
  <si>
    <t>60</t>
  </si>
  <si>
    <t>61</t>
  </si>
  <si>
    <t>63</t>
  </si>
  <si>
    <t>65</t>
  </si>
  <si>
    <t>66</t>
  </si>
  <si>
    <t>67</t>
  </si>
  <si>
    <t>68</t>
  </si>
  <si>
    <t>69</t>
  </si>
  <si>
    <t>70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</si>
  <si>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</si>
  <si>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</si>
  <si>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</si>
  <si>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</si>
  <si>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</si>
  <si>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</si>
  <si>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</si>
  <si>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</si>
  <si>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</si>
  <si>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</si>
  <si>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</si>
  <si>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</si>
  <si>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</si>
  <si>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</si>
  <si>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</si>
  <si>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</si>
  <si>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</si>
  <si>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</si>
  <si>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</si>
  <si>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</si>
  <si>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</si>
  <si>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</si>
  <si>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</si>
  <si>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id</t>
  </si>
  <si>
    <t>week</t>
  </si>
  <si>
    <t>name</t>
  </si>
  <si>
    <t>sample</t>
  </si>
  <si>
    <t>treat</t>
  </si>
  <si>
    <t>T1_2</t>
  </si>
  <si>
    <t>T1_3</t>
  </si>
  <si>
    <t>T1_4</t>
  </si>
  <si>
    <t>T1_5</t>
  </si>
  <si>
    <t>T2_1</t>
  </si>
  <si>
    <t>T2_2</t>
  </si>
  <si>
    <t>T2_3</t>
  </si>
  <si>
    <t>T2_4</t>
  </si>
  <si>
    <t>T2_5</t>
  </si>
  <si>
    <t>T2_6</t>
  </si>
  <si>
    <t>C_1</t>
  </si>
  <si>
    <t>C_2</t>
  </si>
  <si>
    <t>C_3</t>
  </si>
  <si>
    <t>2_C_1</t>
  </si>
  <si>
    <t>2_C_2</t>
  </si>
  <si>
    <t>2_C_3</t>
  </si>
  <si>
    <t>2_T1_1</t>
  </si>
  <si>
    <t>2_T1_3</t>
  </si>
  <si>
    <t>2_T1_4</t>
  </si>
  <si>
    <t>2_T1_5</t>
  </si>
  <si>
    <t>2_T1_6</t>
  </si>
  <si>
    <t>2_T2_1</t>
  </si>
  <si>
    <t>2_T2_2</t>
  </si>
  <si>
    <t>2_T2_5</t>
  </si>
  <si>
    <t>3_C_1</t>
  </si>
  <si>
    <t>3_C_2</t>
  </si>
  <si>
    <t>3_C_3</t>
  </si>
  <si>
    <t>3_T1_1</t>
  </si>
  <si>
    <t>3_T1_2</t>
  </si>
  <si>
    <t>3_T1_3</t>
  </si>
  <si>
    <t>3_T1_4</t>
  </si>
  <si>
    <t>3_T1_5</t>
  </si>
  <si>
    <t>3_T2_2</t>
  </si>
  <si>
    <t>3_T2_3</t>
  </si>
  <si>
    <t>3_T2_4</t>
  </si>
  <si>
    <t>3_T2_5</t>
  </si>
  <si>
    <t>3_T2_6</t>
  </si>
  <si>
    <t>4_T1_1</t>
  </si>
  <si>
    <t>4_T1_3</t>
  </si>
  <si>
    <t>4_T1_4</t>
  </si>
  <si>
    <t>4_T1_5</t>
  </si>
  <si>
    <t>4_T1_6</t>
  </si>
  <si>
    <t>4_T2_1</t>
  </si>
  <si>
    <t>4_T2_2</t>
  </si>
  <si>
    <t>4_T2_3</t>
  </si>
  <si>
    <t>4_T2_4</t>
  </si>
  <si>
    <t>4_T2_5</t>
  </si>
  <si>
    <t>4_T2_6</t>
  </si>
  <si>
    <t>4_C_3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</si>
  <si>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</si>
  <si>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</si>
  <si>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</si>
  <si>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</si>
  <si>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</si>
  <si>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</si>
  <si>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</si>
  <si>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</si>
  <si>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</si>
  <si>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</si>
  <si>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</si>
  <si>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LW_4.1</t>
  </si>
  <si>
    <t>LW_4.2</t>
  </si>
  <si>
    <t>LW_4.3</t>
  </si>
  <si>
    <t>LW_4.5</t>
  </si>
  <si>
    <t>LW_3.3</t>
  </si>
  <si>
    <t>LW_3.2</t>
  </si>
  <si>
    <t>LW_3.1</t>
  </si>
  <si>
    <t>LW_2.1</t>
  </si>
  <si>
    <t>LW_2.2</t>
  </si>
  <si>
    <t>LW_2.3</t>
  </si>
  <si>
    <t>LW_2.4</t>
  </si>
  <si>
    <t>vcps</t>
  </si>
  <si>
    <t>vcps2</t>
  </si>
  <si>
    <r>
      <t>x</t>
    </r>
    <r>
      <rPr>
        <vertAlign val="superscript"/>
        <sz val="11"/>
        <color theme="1"/>
        <rFont val="Calibri"/>
        <family val="2"/>
        <scheme val="minor"/>
      </rPr>
      <t>2</t>
    </r>
  </si>
  <si>
    <t>logvcps</t>
  </si>
  <si>
    <t>diff from mean</t>
  </si>
  <si>
    <t>log_vcps</t>
  </si>
  <si>
    <t>T1_1</t>
  </si>
  <si>
    <t>T1_6</t>
  </si>
  <si>
    <t>2_T1</t>
  </si>
  <si>
    <t>2_T1_2</t>
  </si>
  <si>
    <t>2_T2_3</t>
  </si>
  <si>
    <t>2_T2_4</t>
  </si>
  <si>
    <t>2_T2_6</t>
  </si>
  <si>
    <t>3_T1_6</t>
  </si>
  <si>
    <t>3_T2_1</t>
  </si>
  <si>
    <t>pos_neg_asssignment</t>
  </si>
  <si>
    <t>pos</t>
  </si>
  <si>
    <t>neg</t>
  </si>
  <si>
    <t>vcps_new</t>
  </si>
  <si>
    <t>log_vcps_new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</si>
</sst>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vertAlign val="superscript"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1" fillId="0" borderId="0"/>
    <xf numFmtId="0" fontId="1" fillId="0" borderId="0"/>
    <xf numFmtId="0" fontId="1" fillId="0" borderId="0"/>
  </cellStyleXfs>
  <cellXfs count="9"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/>
    <xf numFmtId="2" fontId="8" fillId="4" borderId="0" xfId="8" applyNumberFormat="1" applyBorder="1" applyAlignment="1">
      <alignment horizontal="center"/>
    </xf>
    <xf numFmtId="2" fontId="0" fillId="0" borderId="0" xfId="0" applyNumberFormat="1"/>
    <xf numFmtId="0" fontId="18" fillId="0" borderId="0" xfId="42"/>
    <xf numFmtId="11" fontId="18" fillId="0" borderId="0" xfId="42" applyNumberFormat="1"/>
    <xf numFmtId="11" fontId="8" fillId="4" borderId="0" xfId="8" applyNumberFormat="1" applyBorder="1" applyAlignment="1">
      <alignment horizontal="center"/>
    </xf>
  </cellXfs>
  <cellStyles count="46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te" xfId="15" builtinId="10" customBuiltin="1"/>
    <cellStyle name="Output" xfId="10" builtinId="21" customBuiltin="1"/>
    <cellStyle name="Standard 3" xfId="44"/>
    <cellStyle name="Standard 4" xfId="45"/>
    <cellStyle name="Standard 5" xfId="43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4"/>
  <sheetViews>
    <sheetView tabSelected="1" topLeftCell="A34" workbookViewId="0">
      <selection activeCell="H44" sqref="H44"/>
    </sheetView>
  </sheetViews>
  <sheetFormatPr defaultRowHeight="15" x14ac:dyDescent="0.25"/>
  <cols>
    <col min="1" max="1" width="9.140625" style="1"/>
    <col min="3" max="3" width="9.140625" style="3"/>
    <col min="6" max="6" width="12.28515625" style="7" customWidth="1"/>
    <col min="7" max="7" width="12.28515625" style="6" customWidth="1"/>
    <col min="8" max="8" width="21" style="6" customWidth="1"/>
    <col min="9" max="9" width="12.28515625" style="7" customWidth="1"/>
    <col min="10" max="10" width="22" bestFit="1" customWidth="1"/>
    <col min="11" max="11" width="11.42578125" customWidth="1"/>
  </cols>
  <sheetData>
    <row r="1" spans="1:10" x14ac:dyDescent="0.25">
      <c r="A1" s="1" t="s">
        <v>71</v>
      </c>
      <c r="B1" t="s">
        <v>70</v>
      </c>
      <c r="C1" s="3" t="s">
        <v>72</v>
      </c>
      <c r="D1" t="s">
        <v>69</v>
      </c>
      <c r="E1" t="s">
        <v>68</v>
      </c>
      <c r="F1" s="7" t="s">
        <v>144</v>
      </c>
      <c r="G1" s="6" t="s">
        <v>149</v>
      </c>
      <c r="H1" s="6" t="s">
        <v>159</v>
      </c>
      <c r="I1" s="7" t="s">
        <v>162</v>
      </c>
      <c r="J1" t="s">
        <v>163</v>
      </c>
    </row>
    <row r="2" spans="1:10" x14ac:dyDescent="0.25">
      <c r="A2" s="1" t="s">
        <v>0</v>
      </c>
      <c r="B2" t="s">
        <v>150</v>
      </c>
      <c r="C2" s="3">
        <v>1</v>
      </c>
      <c r="D2">
        <v>1</v>
      </c>
      <c r="E2">
        <v>1</v>
      </c>
      <c r="F2" s="8">
        <v>60366140.138365433</v>
      </c>
      <c r="G2" s="6">
        <f>LOG(F2)</f>
        <v>7.7807934075877743</v>
      </c>
      <c r="H2" s="6" t="s">
        <v>160</v>
      </c>
      <c r="I2" s="8">
        <v>60366140.138365433</v>
      </c>
      <c r="J2" s="6">
        <f>LOG(I2)</f>
        <v>7.7807934075877743</v>
      </c>
    </row>
    <row r="3" spans="1:10" x14ac:dyDescent="0.25">
      <c r="A3" s="1" t="s">
        <v>1</v>
      </c>
      <c r="B3" s="3" t="s">
        <v>73</v>
      </c>
      <c r="C3" s="3">
        <v>1</v>
      </c>
      <c r="D3" s="3">
        <v>1</v>
      </c>
      <c r="E3" s="3">
        <v>2</v>
      </c>
      <c r="F3" s="8">
        <v>494052595.03324491</v>
      </c>
      <c r="G3" s="6">
        <f t="shared" ref="G3:G66" si="0">LOG(F3)</f>
        <v>8.6937731847877089</v>
      </c>
      <c r="H3" s="6" t="s">
        <v>160</v>
      </c>
      <c r="I3" s="8">
        <v>494052595.03324491</v>
      </c>
      <c r="J3" s="6">
        <f t="shared" ref="J3:J66" si="1">LOG(I3)</f>
        <v>8.6937731847877089</v>
      </c>
    </row>
    <row r="4" spans="1:10" x14ac:dyDescent="0.25">
      <c r="A4" s="1" t="s">
        <v>2</v>
      </c>
      <c r="B4" s="3" t="s">
        <v>74</v>
      </c>
      <c r="C4" s="3">
        <v>1</v>
      </c>
      <c r="D4" s="3">
        <v>1</v>
      </c>
      <c r="E4" s="3">
        <v>3</v>
      </c>
      <c r="F4" s="8">
        <v>78717075.861194104</v>
      </c>
      <c r="G4" s="6">
        <f t="shared" si="0"/>
        <v>7.8960689527894576</v>
      </c>
      <c r="H4" s="6" t="s">
        <v>160</v>
      </c>
      <c r="I4" s="8">
        <v>78717075.861194104</v>
      </c>
      <c r="J4" s="6">
        <f t="shared" si="1"/>
        <v>7.8960689527894576</v>
      </c>
    </row>
    <row r="5" spans="1:10" x14ac:dyDescent="0.25">
      <c r="A5" s="1" t="s">
        <v>3</v>
      </c>
      <c r="B5" s="3" t="s">
        <v>75</v>
      </c>
      <c r="C5" s="3">
        <v>1</v>
      </c>
      <c r="D5" s="3">
        <v>1</v>
      </c>
      <c r="E5" s="3">
        <v>4</v>
      </c>
      <c r="F5" s="8">
        <v>470720652.69120133</v>
      </c>
      <c r="G5" s="6">
        <f t="shared" si="0"/>
        <v>8.6727632532313041</v>
      </c>
      <c r="H5" s="6" t="s">
        <v>160</v>
      </c>
      <c r="I5" s="8">
        <v>470720652.69120133</v>
      </c>
      <c r="J5" s="6">
        <f t="shared" si="1"/>
        <v>8.6727632532313041</v>
      </c>
    </row>
    <row r="6" spans="1:10" x14ac:dyDescent="0.25">
      <c r="A6" s="1" t="s">
        <v>4</v>
      </c>
      <c r="B6" s="3" t="s">
        <v>76</v>
      </c>
      <c r="C6" s="3">
        <v>1</v>
      </c>
      <c r="D6" s="3">
        <v>1</v>
      </c>
      <c r="E6" s="3">
        <v>5</v>
      </c>
      <c r="F6" s="8">
        <v>177953158.57212639</v>
      </c>
      <c r="G6" s="6">
        <f t="shared" si="0"/>
        <v>8.2503057008999718</v>
      </c>
      <c r="H6" s="6" t="s">
        <v>160</v>
      </c>
      <c r="I6" s="8">
        <v>177953158.57212639</v>
      </c>
      <c r="J6" s="6">
        <f t="shared" si="1"/>
        <v>8.2503057008999718</v>
      </c>
    </row>
    <row r="7" spans="1:10" x14ac:dyDescent="0.25">
      <c r="A7" s="1" t="s">
        <v>5</v>
      </c>
      <c r="B7" s="3" t="s">
        <v>151</v>
      </c>
      <c r="C7" s="3">
        <v>1</v>
      </c>
      <c r="D7" s="3">
        <v>1</v>
      </c>
      <c r="E7" s="3">
        <v>6</v>
      </c>
      <c r="F7" s="8">
        <v>407244173.67039931</v>
      </c>
      <c r="G7" s="6">
        <f t="shared" si="0"/>
        <v>8.6098548796941241</v>
      </c>
      <c r="H7" s="6" t="s">
        <v>160</v>
      </c>
      <c r="I7" s="8">
        <v>407244173.67039931</v>
      </c>
      <c r="J7" s="6">
        <f t="shared" si="1"/>
        <v>8.6098548796941241</v>
      </c>
    </row>
    <row r="8" spans="1:10" x14ac:dyDescent="0.25">
      <c r="A8" s="1" t="s">
        <v>6</v>
      </c>
      <c r="B8" t="s">
        <v>77</v>
      </c>
      <c r="C8" s="3">
        <v>2</v>
      </c>
      <c r="D8" s="3">
        <v>1</v>
      </c>
      <c r="E8" s="3">
        <v>7</v>
      </c>
      <c r="F8" s="8">
        <v>6117331659.0764065</v>
      </c>
      <c r="G8" s="6">
        <f t="shared" si="0"/>
        <v>9.7865620269751759</v>
      </c>
      <c r="H8" s="6" t="s">
        <v>160</v>
      </c>
      <c r="I8" s="8">
        <v>6117331659.0764065</v>
      </c>
      <c r="J8" s="6">
        <f t="shared" si="1"/>
        <v>9.7865620269751759</v>
      </c>
    </row>
    <row r="9" spans="1:10" x14ac:dyDescent="0.25">
      <c r="A9" s="1" t="s">
        <v>7</v>
      </c>
      <c r="B9" s="3" t="s">
        <v>78</v>
      </c>
      <c r="C9" s="3">
        <v>2</v>
      </c>
      <c r="D9" s="3">
        <v>1</v>
      </c>
      <c r="E9" s="3">
        <v>8</v>
      </c>
      <c r="F9" s="8">
        <v>2345828386.3176036</v>
      </c>
      <c r="G9" s="6">
        <f t="shared" si="0"/>
        <v>9.3702962372759107</v>
      </c>
      <c r="H9" s="6" t="s">
        <v>160</v>
      </c>
      <c r="I9" s="8">
        <v>2345828386.3176036</v>
      </c>
      <c r="J9" s="6">
        <f t="shared" si="1"/>
        <v>9.3702962372759107</v>
      </c>
    </row>
    <row r="10" spans="1:10" x14ac:dyDescent="0.25">
      <c r="A10" s="1" t="s">
        <v>8</v>
      </c>
      <c r="B10" s="3" t="s">
        <v>79</v>
      </c>
      <c r="C10" s="3">
        <v>2</v>
      </c>
      <c r="D10" s="3">
        <v>1</v>
      </c>
      <c r="E10" s="3">
        <v>9</v>
      </c>
      <c r="F10" s="8">
        <v>4692918034.7923212</v>
      </c>
      <c r="G10" s="6">
        <f t="shared" si="0"/>
        <v>9.6714429690115011</v>
      </c>
      <c r="H10" s="6" t="s">
        <v>160</v>
      </c>
      <c r="I10" s="8">
        <v>4692918034.7923212</v>
      </c>
      <c r="J10" s="6">
        <f t="shared" si="1"/>
        <v>9.6714429690115011</v>
      </c>
    </row>
    <row r="11" spans="1:10" x14ac:dyDescent="0.25">
      <c r="A11" s="1" t="s">
        <v>9</v>
      </c>
      <c r="B11" s="3" t="s">
        <v>80</v>
      </c>
      <c r="C11" s="3">
        <v>2</v>
      </c>
      <c r="D11" s="3">
        <v>1</v>
      </c>
      <c r="E11" s="3">
        <v>10</v>
      </c>
      <c r="F11" s="8">
        <v>899248986.10961461</v>
      </c>
      <c r="G11" s="6">
        <f t="shared" si="0"/>
        <v>8.9538799568300007</v>
      </c>
      <c r="H11" s="6" t="s">
        <v>160</v>
      </c>
      <c r="I11" s="8">
        <v>899248986.10961461</v>
      </c>
      <c r="J11" s="6">
        <f t="shared" si="1"/>
        <v>8.9538799568300007</v>
      </c>
    </row>
    <row r="12" spans="1:10" x14ac:dyDescent="0.25">
      <c r="A12" s="1" t="s">
        <v>10</v>
      </c>
      <c r="B12" s="3" t="s">
        <v>81</v>
      </c>
      <c r="C12" s="3">
        <v>2</v>
      </c>
      <c r="D12" s="3">
        <v>1</v>
      </c>
      <c r="E12" s="3">
        <v>11</v>
      </c>
      <c r="F12" s="8">
        <v>692336759.02998316</v>
      </c>
      <c r="G12" s="6">
        <f t="shared" si="0"/>
        <v>8.8403173907188606</v>
      </c>
      <c r="H12" s="6" t="s">
        <v>160</v>
      </c>
      <c r="I12" s="8">
        <v>692336759.02998316</v>
      </c>
      <c r="J12" s="6">
        <f t="shared" si="1"/>
        <v>8.8403173907188606</v>
      </c>
    </row>
    <row r="13" spans="1:10" x14ac:dyDescent="0.25">
      <c r="A13" s="1" t="s">
        <v>11</v>
      </c>
      <c r="B13" s="3" t="s">
        <v>82</v>
      </c>
      <c r="C13" s="3">
        <v>2</v>
      </c>
      <c r="D13" s="3">
        <v>1</v>
      </c>
      <c r="E13" s="3">
        <v>12</v>
      </c>
      <c r="F13" s="8">
        <v>14982666866.48357</v>
      </c>
      <c r="G13" s="6">
        <f t="shared" si="0"/>
        <v>10.175589123264199</v>
      </c>
      <c r="H13" s="6" t="s">
        <v>160</v>
      </c>
      <c r="I13" s="8">
        <v>14982666866.48357</v>
      </c>
      <c r="J13" s="6">
        <f t="shared" si="1"/>
        <v>10.175589123264199</v>
      </c>
    </row>
    <row r="14" spans="1:10" x14ac:dyDescent="0.25">
      <c r="A14" s="1" t="s">
        <v>12</v>
      </c>
      <c r="B14" t="s">
        <v>83</v>
      </c>
      <c r="C14" s="3">
        <v>3</v>
      </c>
      <c r="D14" s="3">
        <v>1</v>
      </c>
      <c r="E14">
        <v>13</v>
      </c>
      <c r="F14" s="8">
        <v>185282.26248287264</v>
      </c>
      <c r="G14" s="6">
        <f t="shared" si="0"/>
        <v>5.2678338452523716</v>
      </c>
      <c r="H14" s="6" t="s">
        <v>160</v>
      </c>
      <c r="I14" s="8">
        <v>185282.26248287264</v>
      </c>
      <c r="J14" s="6">
        <f t="shared" si="1"/>
        <v>5.2678338452523716</v>
      </c>
    </row>
    <row r="15" spans="1:10" x14ac:dyDescent="0.25">
      <c r="A15" s="1" t="s">
        <v>13</v>
      </c>
      <c r="B15" s="3" t="s">
        <v>84</v>
      </c>
      <c r="C15" s="3">
        <v>3</v>
      </c>
      <c r="D15" s="3">
        <v>1</v>
      </c>
      <c r="E15">
        <v>14</v>
      </c>
      <c r="F15" s="8">
        <v>786.20750655479696</v>
      </c>
      <c r="G15" s="6">
        <f t="shared" si="0"/>
        <v>2.8955371860622479</v>
      </c>
      <c r="H15" s="6" t="s">
        <v>161</v>
      </c>
      <c r="I15" s="8">
        <v>1483.4387714557454</v>
      </c>
      <c r="J15" s="6">
        <f t="shared" si="1"/>
        <v>3.1712696256325237</v>
      </c>
    </row>
    <row r="16" spans="1:10" x14ac:dyDescent="0.25">
      <c r="A16" s="1" t="s">
        <v>14</v>
      </c>
      <c r="B16" s="3" t="s">
        <v>85</v>
      </c>
      <c r="C16" s="3">
        <v>3</v>
      </c>
      <c r="D16" s="3">
        <v>1</v>
      </c>
      <c r="E16">
        <v>15</v>
      </c>
      <c r="F16" s="8">
        <v>757985.09209378937</v>
      </c>
      <c r="G16" s="6">
        <f t="shared" si="0"/>
        <v>5.8796606640950184</v>
      </c>
      <c r="H16" s="6" t="s">
        <v>160</v>
      </c>
      <c r="I16" s="8">
        <v>757985.09209378937</v>
      </c>
      <c r="J16" s="6">
        <f t="shared" si="1"/>
        <v>5.8796606640950184</v>
      </c>
    </row>
    <row r="17" spans="1:10" x14ac:dyDescent="0.25">
      <c r="A17" s="1" t="s">
        <v>15</v>
      </c>
      <c r="B17" t="s">
        <v>89</v>
      </c>
      <c r="C17" s="3">
        <v>1</v>
      </c>
      <c r="D17">
        <v>2</v>
      </c>
      <c r="E17">
        <v>1</v>
      </c>
      <c r="F17" s="8">
        <v>111249045.62322707</v>
      </c>
      <c r="G17" s="6">
        <f t="shared" si="0"/>
        <v>8.0462962939689788</v>
      </c>
      <c r="H17" s="6" t="s">
        <v>160</v>
      </c>
      <c r="I17" s="8">
        <v>111249045.62322707</v>
      </c>
      <c r="J17" s="6">
        <f t="shared" si="1"/>
        <v>8.0462962939689788</v>
      </c>
    </row>
    <row r="18" spans="1:10" x14ac:dyDescent="0.25">
      <c r="A18" s="1" t="s">
        <v>16</v>
      </c>
      <c r="B18" s="3" t="s">
        <v>153</v>
      </c>
      <c r="C18" s="3">
        <v>1</v>
      </c>
      <c r="D18" s="3">
        <v>2</v>
      </c>
      <c r="E18">
        <v>2</v>
      </c>
      <c r="F18" s="8">
        <v>4663805846.046381</v>
      </c>
      <c r="G18" s="6">
        <f t="shared" si="0"/>
        <v>9.6687404624744158</v>
      </c>
      <c r="H18" s="6" t="s">
        <v>160</v>
      </c>
      <c r="I18" s="8">
        <v>4663805846.046381</v>
      </c>
      <c r="J18" s="6">
        <f t="shared" si="1"/>
        <v>9.6687404624744158</v>
      </c>
    </row>
    <row r="19" spans="1:10" x14ac:dyDescent="0.25">
      <c r="A19" s="1" t="s">
        <v>17</v>
      </c>
      <c r="B19" s="3" t="s">
        <v>90</v>
      </c>
      <c r="C19" s="3">
        <v>1</v>
      </c>
      <c r="D19" s="3">
        <v>2</v>
      </c>
      <c r="E19">
        <v>3</v>
      </c>
      <c r="F19" s="8">
        <v>758010501.24042571</v>
      </c>
      <c r="G19" s="6">
        <f t="shared" si="0"/>
        <v>8.8796752222536615</v>
      </c>
      <c r="H19" s="6" t="s">
        <v>160</v>
      </c>
      <c r="I19" s="8">
        <v>758010501.24042571</v>
      </c>
      <c r="J19" s="6">
        <f t="shared" si="1"/>
        <v>8.8796752222536615</v>
      </c>
    </row>
    <row r="20" spans="1:10" x14ac:dyDescent="0.25">
      <c r="A20" s="1" t="s">
        <v>18</v>
      </c>
      <c r="B20" s="3" t="s">
        <v>91</v>
      </c>
      <c r="C20" s="3">
        <v>1</v>
      </c>
      <c r="D20" s="3">
        <v>2</v>
      </c>
      <c r="E20">
        <v>4</v>
      </c>
      <c r="F20" s="8">
        <v>68167579.065674573</v>
      </c>
      <c r="G20" s="6">
        <f t="shared" si="0"/>
        <v>7.8335778705410952</v>
      </c>
      <c r="H20" s="6" t="s">
        <v>160</v>
      </c>
      <c r="I20" s="8">
        <v>68167579.065674573</v>
      </c>
      <c r="J20" s="6">
        <f t="shared" si="1"/>
        <v>7.8335778705410952</v>
      </c>
    </row>
    <row r="21" spans="1:10" x14ac:dyDescent="0.25">
      <c r="A21" s="1" t="s">
        <v>19</v>
      </c>
      <c r="B21" s="3" t="s">
        <v>92</v>
      </c>
      <c r="C21" s="3">
        <v>1</v>
      </c>
      <c r="D21" s="3">
        <v>2</v>
      </c>
      <c r="E21">
        <v>5</v>
      </c>
      <c r="F21" s="8">
        <v>627627481.29636228</v>
      </c>
      <c r="G21" s="6">
        <f t="shared" si="0"/>
        <v>8.797701951349044</v>
      </c>
      <c r="H21" s="6" t="s">
        <v>160</v>
      </c>
      <c r="I21" s="8">
        <v>627627481.29636228</v>
      </c>
      <c r="J21" s="6">
        <f t="shared" si="1"/>
        <v>8.797701951349044</v>
      </c>
    </row>
    <row r="22" spans="1:10" x14ac:dyDescent="0.25">
      <c r="A22" s="1" t="s">
        <v>20</v>
      </c>
      <c r="B22" s="3" t="s">
        <v>93</v>
      </c>
      <c r="C22" s="3">
        <v>1</v>
      </c>
      <c r="D22" s="3">
        <v>2</v>
      </c>
      <c r="E22">
        <v>6</v>
      </c>
      <c r="F22" s="8">
        <v>44296781.455362685</v>
      </c>
      <c r="G22" s="6">
        <f t="shared" si="0"/>
        <v>7.6463721721157221</v>
      </c>
      <c r="H22" s="6" t="s">
        <v>160</v>
      </c>
      <c r="I22" s="8">
        <v>44296781.455362685</v>
      </c>
      <c r="J22" s="6">
        <f t="shared" si="1"/>
        <v>7.6463721721157221</v>
      </c>
    </row>
    <row r="23" spans="1:10" x14ac:dyDescent="0.25">
      <c r="A23" s="1" t="s">
        <v>21</v>
      </c>
      <c r="B23" t="s">
        <v>94</v>
      </c>
      <c r="C23" s="3">
        <v>2</v>
      </c>
      <c r="D23" s="3">
        <v>2</v>
      </c>
      <c r="E23">
        <v>7</v>
      </c>
      <c r="F23" s="8">
        <v>164722337.84112725</v>
      </c>
      <c r="G23" s="6">
        <f t="shared" si="0"/>
        <v>8.2167524974291606</v>
      </c>
      <c r="H23" s="6" t="s">
        <v>160</v>
      </c>
      <c r="I23" s="8">
        <v>164722337.84112725</v>
      </c>
      <c r="J23" s="6">
        <f t="shared" si="1"/>
        <v>8.2167524974291606</v>
      </c>
    </row>
    <row r="24" spans="1:10" x14ac:dyDescent="0.25">
      <c r="A24" s="1" t="s">
        <v>22</v>
      </c>
      <c r="B24" s="3" t="s">
        <v>95</v>
      </c>
      <c r="C24" s="3">
        <v>2</v>
      </c>
      <c r="D24" s="3">
        <v>2</v>
      </c>
      <c r="E24">
        <v>8</v>
      </c>
      <c r="F24" s="8">
        <v>289424268.31590623</v>
      </c>
      <c r="G24" s="6">
        <f t="shared" si="0"/>
        <v>8.4615349440387089</v>
      </c>
      <c r="H24" s="6" t="s">
        <v>160</v>
      </c>
      <c r="I24" s="8">
        <v>289424268.31590623</v>
      </c>
      <c r="J24" s="6">
        <f t="shared" si="1"/>
        <v>8.4615349440387089</v>
      </c>
    </row>
    <row r="25" spans="1:10" x14ac:dyDescent="0.25">
      <c r="A25" s="1" t="s">
        <v>23</v>
      </c>
      <c r="B25" s="3" t="s">
        <v>154</v>
      </c>
      <c r="C25" s="3">
        <v>2</v>
      </c>
      <c r="D25" s="3">
        <v>2</v>
      </c>
      <c r="E25">
        <v>9</v>
      </c>
      <c r="F25" s="8">
        <v>1023969308.3339646</v>
      </c>
      <c r="G25" s="6">
        <f t="shared" si="0"/>
        <v>9.010286939627159</v>
      </c>
      <c r="H25" s="6" t="s">
        <v>160</v>
      </c>
      <c r="I25" s="8">
        <v>1023969308.3339646</v>
      </c>
      <c r="J25" s="6">
        <f t="shared" si="1"/>
        <v>9.010286939627159</v>
      </c>
    </row>
    <row r="26" spans="1:10" x14ac:dyDescent="0.25">
      <c r="A26" s="1" t="s">
        <v>24</v>
      </c>
      <c r="B26" s="3" t="s">
        <v>155</v>
      </c>
      <c r="C26" s="3">
        <v>2</v>
      </c>
      <c r="D26" s="3">
        <v>2</v>
      </c>
      <c r="E26">
        <v>10</v>
      </c>
      <c r="F26" s="8">
        <v>97964106.232693821</v>
      </c>
      <c r="G26" s="6">
        <f t="shared" si="0"/>
        <v>7.9910669805852343</v>
      </c>
      <c r="H26" s="6" t="s">
        <v>160</v>
      </c>
      <c r="I26" s="8">
        <v>97964106.232693821</v>
      </c>
      <c r="J26" s="6">
        <f t="shared" si="1"/>
        <v>7.9910669805852343</v>
      </c>
    </row>
    <row r="27" spans="1:10" x14ac:dyDescent="0.25">
      <c r="A27" s="1" t="s">
        <v>25</v>
      </c>
      <c r="B27" s="3" t="s">
        <v>96</v>
      </c>
      <c r="C27" s="3">
        <v>2</v>
      </c>
      <c r="D27" s="3">
        <v>2</v>
      </c>
      <c r="E27">
        <v>11</v>
      </c>
      <c r="F27" s="8">
        <v>105947551.72200912</v>
      </c>
      <c r="G27" s="6">
        <f t="shared" si="0"/>
        <v>8.0250909253138563</v>
      </c>
      <c r="H27" s="6" t="s">
        <v>160</v>
      </c>
      <c r="I27" s="8">
        <v>105947551.72200912</v>
      </c>
      <c r="J27" s="6">
        <f t="shared" si="1"/>
        <v>8.0250909253138563</v>
      </c>
    </row>
    <row r="28" spans="1:10" x14ac:dyDescent="0.25">
      <c r="A28" s="1" t="s">
        <v>26</v>
      </c>
      <c r="B28" s="3" t="s">
        <v>156</v>
      </c>
      <c r="C28" s="3">
        <v>2</v>
      </c>
      <c r="D28" s="3">
        <v>2</v>
      </c>
      <c r="E28">
        <v>12</v>
      </c>
      <c r="F28" s="8">
        <v>1218375102.1185517</v>
      </c>
      <c r="G28" s="6">
        <f t="shared" si="0"/>
        <v>9.0857810154732537</v>
      </c>
      <c r="H28" s="6" t="s">
        <v>160</v>
      </c>
      <c r="I28" s="8">
        <v>1218375102.1185517</v>
      </c>
      <c r="J28" s="6">
        <f t="shared" si="1"/>
        <v>9.0857810154732537</v>
      </c>
    </row>
    <row r="29" spans="1:10" x14ac:dyDescent="0.25">
      <c r="A29" s="1" t="s">
        <v>27</v>
      </c>
      <c r="B29" t="s">
        <v>86</v>
      </c>
      <c r="C29" s="3">
        <v>3</v>
      </c>
      <c r="D29" s="3">
        <v>2</v>
      </c>
      <c r="E29">
        <v>13</v>
      </c>
      <c r="F29" s="8">
        <v>19983.073800743474</v>
      </c>
      <c r="G29" s="6">
        <f t="shared" si="0"/>
        <v>4.3006622922996796</v>
      </c>
      <c r="H29" s="6" t="s">
        <v>160</v>
      </c>
      <c r="I29" s="8">
        <v>19983.073800743474</v>
      </c>
      <c r="J29" s="6">
        <f t="shared" si="1"/>
        <v>4.3006622922996796</v>
      </c>
    </row>
    <row r="30" spans="1:10" x14ac:dyDescent="0.25">
      <c r="A30" s="1" t="s">
        <v>28</v>
      </c>
      <c r="B30" s="3" t="s">
        <v>87</v>
      </c>
      <c r="C30" s="3">
        <v>3</v>
      </c>
      <c r="D30" s="3">
        <v>2</v>
      </c>
      <c r="E30">
        <v>14</v>
      </c>
      <c r="F30" s="8">
        <v>13370.281144064913</v>
      </c>
      <c r="G30" s="6">
        <f t="shared" si="0"/>
        <v>4.1261405395007484</v>
      </c>
      <c r="H30" s="6" t="s">
        <v>160</v>
      </c>
      <c r="I30" s="8">
        <v>13370.281144064913</v>
      </c>
      <c r="J30" s="6">
        <f t="shared" si="1"/>
        <v>4.1261405395007484</v>
      </c>
    </row>
    <row r="31" spans="1:10" x14ac:dyDescent="0.25">
      <c r="A31" s="1" t="s">
        <v>29</v>
      </c>
      <c r="B31" s="3" t="s">
        <v>88</v>
      </c>
      <c r="C31" s="3">
        <v>3</v>
      </c>
      <c r="D31" s="3">
        <v>2</v>
      </c>
      <c r="E31">
        <v>15</v>
      </c>
      <c r="F31" s="8">
        <v>23243.101491093337</v>
      </c>
      <c r="G31" s="6">
        <f t="shared" si="0"/>
        <v>4.3662940785632278</v>
      </c>
      <c r="H31" s="6" t="s">
        <v>160</v>
      </c>
      <c r="I31" s="8">
        <v>23243.101491093337</v>
      </c>
      <c r="J31" s="6">
        <f t="shared" si="1"/>
        <v>4.3662940785632278</v>
      </c>
    </row>
    <row r="32" spans="1:10" x14ac:dyDescent="0.25">
      <c r="A32" s="1" t="s">
        <v>30</v>
      </c>
      <c r="B32" t="s">
        <v>100</v>
      </c>
      <c r="C32" s="3">
        <v>1</v>
      </c>
      <c r="D32">
        <v>3</v>
      </c>
      <c r="E32">
        <v>1</v>
      </c>
      <c r="F32" s="8">
        <v>78680380.191926003</v>
      </c>
      <c r="G32" s="6">
        <f t="shared" si="0"/>
        <v>7.8958664498092794</v>
      </c>
      <c r="H32" s="6" t="s">
        <v>160</v>
      </c>
      <c r="I32" s="8">
        <v>78680380.191926003</v>
      </c>
      <c r="J32" s="6">
        <f t="shared" si="1"/>
        <v>7.8958664498092794</v>
      </c>
    </row>
    <row r="33" spans="1:10" x14ac:dyDescent="0.25">
      <c r="A33" s="1" t="s">
        <v>31</v>
      </c>
      <c r="B33" s="3" t="s">
        <v>101</v>
      </c>
      <c r="C33" s="3">
        <v>1</v>
      </c>
      <c r="D33" s="3">
        <v>3</v>
      </c>
      <c r="E33">
        <v>2</v>
      </c>
      <c r="F33" s="8">
        <v>17729700.816296197</v>
      </c>
      <c r="G33" s="6">
        <f t="shared" si="0"/>
        <v>7.2487014070657834</v>
      </c>
      <c r="H33" s="6" t="s">
        <v>160</v>
      </c>
      <c r="I33" s="8">
        <v>17729700.816296197</v>
      </c>
      <c r="J33" s="6">
        <f t="shared" si="1"/>
        <v>7.2487014070657834</v>
      </c>
    </row>
    <row r="34" spans="1:10" x14ac:dyDescent="0.25">
      <c r="A34" s="1" t="s">
        <v>32</v>
      </c>
      <c r="B34" s="3" t="s">
        <v>102</v>
      </c>
      <c r="C34" s="3">
        <v>1</v>
      </c>
      <c r="D34" s="3">
        <v>3</v>
      </c>
      <c r="E34">
        <v>3</v>
      </c>
      <c r="F34" s="8">
        <v>52231726.028881192</v>
      </c>
      <c r="G34" s="6">
        <f t="shared" si="0"/>
        <v>7.7179343775971505</v>
      </c>
      <c r="H34" s="6" t="s">
        <v>160</v>
      </c>
      <c r="I34" s="8">
        <v>52231726.028881192</v>
      </c>
      <c r="J34" s="6">
        <f t="shared" si="1"/>
        <v>7.7179343775971505</v>
      </c>
    </row>
    <row r="35" spans="1:10" x14ac:dyDescent="0.25">
      <c r="A35" s="1" t="s">
        <v>33</v>
      </c>
      <c r="B35" s="3" t="s">
        <v>103</v>
      </c>
      <c r="C35" s="3">
        <v>1</v>
      </c>
      <c r="D35" s="3">
        <v>3</v>
      </c>
      <c r="E35">
        <v>4</v>
      </c>
      <c r="F35" s="8">
        <v>95304133.459979519</v>
      </c>
      <c r="G35" s="6">
        <f t="shared" si="0"/>
        <v>7.9791117369440032</v>
      </c>
      <c r="H35" s="6" t="s">
        <v>160</v>
      </c>
      <c r="I35" s="8">
        <v>95304133.459979519</v>
      </c>
      <c r="J35" s="6">
        <f t="shared" si="1"/>
        <v>7.9791117369440032</v>
      </c>
    </row>
    <row r="36" spans="1:10" x14ac:dyDescent="0.25">
      <c r="A36" s="1" t="s">
        <v>34</v>
      </c>
      <c r="B36" s="3" t="s">
        <v>104</v>
      </c>
      <c r="C36" s="3">
        <v>1</v>
      </c>
      <c r="D36" s="3">
        <v>3</v>
      </c>
      <c r="E36">
        <v>5</v>
      </c>
      <c r="F36" s="8">
        <v>2876559.5209962511</v>
      </c>
      <c r="G36" s="6">
        <f t="shared" si="0"/>
        <v>6.4588733647591505</v>
      </c>
      <c r="H36" s="6" t="s">
        <v>160</v>
      </c>
      <c r="I36" s="8">
        <v>2876559.5209962511</v>
      </c>
      <c r="J36" s="6">
        <f t="shared" si="1"/>
        <v>6.4588733647591505</v>
      </c>
    </row>
    <row r="37" spans="1:10" x14ac:dyDescent="0.25">
      <c r="A37" s="1" t="s">
        <v>35</v>
      </c>
      <c r="B37" s="3" t="s">
        <v>157</v>
      </c>
      <c r="C37" s="3">
        <v>1</v>
      </c>
      <c r="D37" s="3">
        <v>3</v>
      </c>
      <c r="E37">
        <v>6</v>
      </c>
      <c r="F37" s="8">
        <v>65126298.395980693</v>
      </c>
      <c r="G37" s="6">
        <f t="shared" si="0"/>
        <v>7.8137563947427244</v>
      </c>
      <c r="H37" s="6" t="s">
        <v>160</v>
      </c>
      <c r="I37" s="8">
        <v>65126298.395980693</v>
      </c>
      <c r="J37" s="6">
        <f t="shared" si="1"/>
        <v>7.8137563947427244</v>
      </c>
    </row>
    <row r="38" spans="1:10" x14ac:dyDescent="0.25">
      <c r="A38" s="1" t="s">
        <v>36</v>
      </c>
      <c r="B38" t="s">
        <v>158</v>
      </c>
      <c r="C38" s="3">
        <v>2</v>
      </c>
      <c r="D38" s="3">
        <v>3</v>
      </c>
      <c r="E38">
        <v>7</v>
      </c>
      <c r="F38" s="8">
        <v>107865616.12900826</v>
      </c>
      <c r="G38" s="6">
        <f t="shared" si="0"/>
        <v>8.0328830285086141</v>
      </c>
      <c r="H38" s="6" t="s">
        <v>160</v>
      </c>
      <c r="I38" s="8">
        <v>107865616.12900826</v>
      </c>
      <c r="J38" s="6">
        <f t="shared" si="1"/>
        <v>8.0328830285086141</v>
      </c>
    </row>
    <row r="39" spans="1:10" x14ac:dyDescent="0.25">
      <c r="A39" s="1" t="s">
        <v>37</v>
      </c>
      <c r="B39" s="3" t="s">
        <v>105</v>
      </c>
      <c r="C39" s="3">
        <v>2</v>
      </c>
      <c r="D39" s="3">
        <v>3</v>
      </c>
      <c r="E39">
        <v>8</v>
      </c>
      <c r="F39" s="8">
        <v>88960275.341821641</v>
      </c>
      <c r="G39" s="6">
        <f t="shared" si="0"/>
        <v>7.9491961184291773</v>
      </c>
      <c r="H39" s="6" t="s">
        <v>160</v>
      </c>
      <c r="I39" s="8">
        <v>88960275.341821641</v>
      </c>
      <c r="J39" s="6">
        <f t="shared" si="1"/>
        <v>7.9491961184291773</v>
      </c>
    </row>
    <row r="40" spans="1:10" x14ac:dyDescent="0.25">
      <c r="A40" s="1" t="s">
        <v>38</v>
      </c>
      <c r="B40" s="3" t="s">
        <v>106</v>
      </c>
      <c r="C40" s="3">
        <v>2</v>
      </c>
      <c r="D40" s="3">
        <v>3</v>
      </c>
      <c r="E40">
        <v>9</v>
      </c>
      <c r="F40" s="8">
        <v>207071136.00091672</v>
      </c>
      <c r="G40" s="6">
        <f t="shared" si="0"/>
        <v>8.31611956606314</v>
      </c>
      <c r="H40" s="6" t="s">
        <v>160</v>
      </c>
      <c r="I40" s="8">
        <v>207071136.00091672</v>
      </c>
      <c r="J40" s="6">
        <f t="shared" si="1"/>
        <v>8.31611956606314</v>
      </c>
    </row>
    <row r="41" spans="1:10" x14ac:dyDescent="0.25">
      <c r="A41" s="1" t="s">
        <v>39</v>
      </c>
      <c r="B41" s="3" t="s">
        <v>107</v>
      </c>
      <c r="C41" s="3">
        <v>2</v>
      </c>
      <c r="D41" s="3">
        <v>3</v>
      </c>
      <c r="E41">
        <v>10</v>
      </c>
      <c r="F41" s="8">
        <v>249657755.46914476</v>
      </c>
      <c r="G41" s="6">
        <f t="shared" si="0"/>
        <v>8.3973450616995144</v>
      </c>
      <c r="H41" s="6" t="s">
        <v>160</v>
      </c>
      <c r="I41" s="8">
        <v>249657755.46914476</v>
      </c>
      <c r="J41" s="6">
        <f t="shared" si="1"/>
        <v>8.3973450616995144</v>
      </c>
    </row>
    <row r="42" spans="1:10" x14ac:dyDescent="0.25">
      <c r="A42" s="1" t="s">
        <v>40</v>
      </c>
      <c r="B42" s="3" t="s">
        <v>108</v>
      </c>
      <c r="C42" s="3">
        <v>2</v>
      </c>
      <c r="D42" s="3">
        <v>3</v>
      </c>
      <c r="E42">
        <v>11</v>
      </c>
      <c r="F42" s="8">
        <v>5854734.5415523788</v>
      </c>
      <c r="G42" s="6">
        <f t="shared" si="0"/>
        <v>6.7675072085881354</v>
      </c>
      <c r="H42" s="6" t="s">
        <v>160</v>
      </c>
      <c r="I42" s="8">
        <v>5854734.5415523788</v>
      </c>
      <c r="J42" s="6">
        <f t="shared" si="1"/>
        <v>6.7675072085881354</v>
      </c>
    </row>
    <row r="43" spans="1:10" x14ac:dyDescent="0.25">
      <c r="A43" s="1" t="s">
        <v>41</v>
      </c>
      <c r="B43" s="3" t="s">
        <v>109</v>
      </c>
      <c r="C43" s="3">
        <v>2</v>
      </c>
      <c r="D43" s="3">
        <v>3</v>
      </c>
      <c r="E43">
        <v>12</v>
      </c>
      <c r="F43" s="8">
        <v>370796169.89553916</v>
      </c>
      <c r="G43" s="6">
        <f t="shared" si="0"/>
        <v>8.5691352394912741</v>
      </c>
      <c r="H43" s="6" t="s">
        <v>160</v>
      </c>
      <c r="I43" s="8">
        <v>370796169.89553916</v>
      </c>
      <c r="J43" s="6">
        <f t="shared" si="1"/>
        <v>8.5691352394912741</v>
      </c>
    </row>
    <row r="44" spans="1:10" x14ac:dyDescent="0.25">
      <c r="A44" s="1" t="s">
        <v>42</v>
      </c>
      <c r="B44" t="s">
        <v>97</v>
      </c>
      <c r="C44" s="3">
        <v>3</v>
      </c>
      <c r="D44" s="3">
        <v>3</v>
      </c>
      <c r="E44">
        <v>13</v>
      </c>
      <c r="F44" s="8">
        <v>56067.269668623667</v>
      </c>
      <c r="G44" s="6">
        <f t="shared" si="0"/>
        <v>4.7487094075926635</v>
      </c>
      <c r="H44" s="6" t="s">
        <v>161</v>
      </c>
      <c r="I44" s="8">
        <v>2552.6887653285307</v>
      </c>
      <c r="J44" s="6">
        <f t="shared" si="1"/>
        <v>3.4069978670016026</v>
      </c>
    </row>
    <row r="45" spans="1:10" x14ac:dyDescent="0.25">
      <c r="A45" s="1" t="s">
        <v>43</v>
      </c>
      <c r="B45" t="s">
        <v>98</v>
      </c>
      <c r="C45" s="3">
        <v>3</v>
      </c>
      <c r="D45" s="3">
        <v>3</v>
      </c>
      <c r="E45">
        <v>14</v>
      </c>
      <c r="F45" s="8">
        <v>2268.3177782288922</v>
      </c>
      <c r="G45" s="6">
        <f t="shared" si="0"/>
        <v>3.3557038966334218</v>
      </c>
      <c r="H45" s="6" t="s">
        <v>160</v>
      </c>
      <c r="I45" s="8">
        <v>2268.3177782288922</v>
      </c>
      <c r="J45" s="6">
        <f t="shared" si="1"/>
        <v>3.3557038966334218</v>
      </c>
    </row>
    <row r="46" spans="1:10" x14ac:dyDescent="0.25">
      <c r="A46" s="1" t="s">
        <v>44</v>
      </c>
      <c r="B46" t="s">
        <v>99</v>
      </c>
      <c r="C46" s="3">
        <v>3</v>
      </c>
      <c r="D46" s="3">
        <v>3</v>
      </c>
      <c r="E46">
        <v>15</v>
      </c>
      <c r="F46" s="8">
        <v>12284.714086357746</v>
      </c>
      <c r="G46" s="6">
        <f t="shared" si="0"/>
        <v>4.0893650531919983</v>
      </c>
      <c r="H46" s="6" t="s">
        <v>160</v>
      </c>
      <c r="I46" s="8">
        <v>12284.714086357746</v>
      </c>
      <c r="J46" s="6">
        <f t="shared" si="1"/>
        <v>4.0893650531919983</v>
      </c>
    </row>
    <row r="47" spans="1:10" x14ac:dyDescent="0.25">
      <c r="A47" s="1" t="s">
        <v>45</v>
      </c>
      <c r="B47" t="s">
        <v>110</v>
      </c>
      <c r="C47" s="3">
        <v>1</v>
      </c>
      <c r="D47">
        <v>4</v>
      </c>
      <c r="E47">
        <v>1</v>
      </c>
      <c r="F47" s="8">
        <v>19335068.184935164</v>
      </c>
      <c r="G47" s="6">
        <f t="shared" si="0"/>
        <v>7.2863457079471692</v>
      </c>
      <c r="H47" s="6" t="s">
        <v>160</v>
      </c>
      <c r="I47" s="8">
        <v>19335068.184935164</v>
      </c>
      <c r="J47" s="6">
        <f t="shared" si="1"/>
        <v>7.2863457079471692</v>
      </c>
    </row>
    <row r="48" spans="1:10" x14ac:dyDescent="0.25">
      <c r="A48" s="1" t="s">
        <v>46</v>
      </c>
      <c r="B48" s="3" t="s">
        <v>111</v>
      </c>
      <c r="C48" s="3">
        <v>1</v>
      </c>
      <c r="D48" s="3">
        <v>4</v>
      </c>
      <c r="E48">
        <v>3</v>
      </c>
      <c r="F48" s="8">
        <v>14514534.439910818</v>
      </c>
      <c r="G48" s="6">
        <f t="shared" si="0"/>
        <v>7.1618031102041817</v>
      </c>
      <c r="H48" s="6" t="s">
        <v>160</v>
      </c>
      <c r="I48" s="8">
        <v>14514534.439910818</v>
      </c>
      <c r="J48" s="6">
        <f t="shared" si="1"/>
        <v>7.1618031102041817</v>
      </c>
    </row>
    <row r="49" spans="1:10" x14ac:dyDescent="0.25">
      <c r="A49" s="1" t="s">
        <v>47</v>
      </c>
      <c r="B49" s="3" t="s">
        <v>112</v>
      </c>
      <c r="C49" s="3">
        <v>1</v>
      </c>
      <c r="D49" s="3">
        <v>4</v>
      </c>
      <c r="E49">
        <v>4</v>
      </c>
      <c r="F49" s="8">
        <v>49283340.322070658</v>
      </c>
      <c r="G49" s="6">
        <f t="shared" si="0"/>
        <v>7.6927001357286056</v>
      </c>
      <c r="H49" s="6" t="s">
        <v>160</v>
      </c>
      <c r="I49" s="8">
        <v>49283340.322070658</v>
      </c>
      <c r="J49" s="6">
        <f t="shared" si="1"/>
        <v>7.6927001357286056</v>
      </c>
    </row>
    <row r="50" spans="1:10" x14ac:dyDescent="0.25">
      <c r="A50" s="1" t="s">
        <v>48</v>
      </c>
      <c r="B50" s="3" t="s">
        <v>113</v>
      </c>
      <c r="C50" s="3">
        <v>1</v>
      </c>
      <c r="D50" s="3">
        <v>4</v>
      </c>
      <c r="E50">
        <v>5</v>
      </c>
      <c r="F50" s="8">
        <v>6983166.7205175329</v>
      </c>
      <c r="G50" s="6">
        <f t="shared" si="0"/>
        <v>6.8440524107846006</v>
      </c>
      <c r="H50" s="6" t="s">
        <v>160</v>
      </c>
      <c r="I50" s="8">
        <v>6983166.7205175329</v>
      </c>
      <c r="J50" s="6">
        <f t="shared" si="1"/>
        <v>6.8440524107846006</v>
      </c>
    </row>
    <row r="51" spans="1:10" x14ac:dyDescent="0.25">
      <c r="A51" s="1" t="s">
        <v>49</v>
      </c>
      <c r="B51" s="3" t="s">
        <v>114</v>
      </c>
      <c r="C51" s="3">
        <v>1</v>
      </c>
      <c r="D51" s="3">
        <v>4</v>
      </c>
      <c r="E51">
        <v>6</v>
      </c>
      <c r="F51" s="8">
        <v>72195196.850069448</v>
      </c>
      <c r="G51" s="6">
        <f t="shared" si="0"/>
        <v>7.8585083048979039</v>
      </c>
      <c r="H51" s="6" t="s">
        <v>160</v>
      </c>
      <c r="I51" s="8">
        <v>72195196.850069448</v>
      </c>
      <c r="J51" s="6">
        <f t="shared" si="1"/>
        <v>7.8585083048979039</v>
      </c>
    </row>
    <row r="52" spans="1:10" x14ac:dyDescent="0.25">
      <c r="A52" s="1" t="s">
        <v>50</v>
      </c>
      <c r="B52" t="s">
        <v>115</v>
      </c>
      <c r="C52" s="3">
        <v>2</v>
      </c>
      <c r="D52" s="3">
        <v>4</v>
      </c>
      <c r="E52">
        <v>7</v>
      </c>
      <c r="F52" s="8">
        <v>25010509.752544992</v>
      </c>
      <c r="G52" s="6">
        <f t="shared" si="0"/>
        <v>7.3981225434082853</v>
      </c>
      <c r="H52" s="6" t="s">
        <v>160</v>
      </c>
      <c r="I52" s="8">
        <v>25010509.752544992</v>
      </c>
      <c r="J52" s="6">
        <f t="shared" si="1"/>
        <v>7.3981225434082853</v>
      </c>
    </row>
    <row r="53" spans="1:10" x14ac:dyDescent="0.25">
      <c r="A53" s="1" t="s">
        <v>51</v>
      </c>
      <c r="B53" s="3" t="s">
        <v>116</v>
      </c>
      <c r="C53" s="3">
        <v>2</v>
      </c>
      <c r="D53" s="3">
        <v>4</v>
      </c>
      <c r="E53">
        <v>8</v>
      </c>
      <c r="F53" s="8">
        <v>17741271.728969079</v>
      </c>
      <c r="G53" s="6">
        <f t="shared" si="0"/>
        <v>7.2489847476872598</v>
      </c>
      <c r="H53" s="6" t="s">
        <v>160</v>
      </c>
      <c r="I53" s="8">
        <v>17741271.728969079</v>
      </c>
      <c r="J53" s="6">
        <f t="shared" si="1"/>
        <v>7.2489847476872598</v>
      </c>
    </row>
    <row r="54" spans="1:10" x14ac:dyDescent="0.25">
      <c r="A54" s="1" t="s">
        <v>52</v>
      </c>
      <c r="B54" s="3" t="s">
        <v>117</v>
      </c>
      <c r="C54" s="3">
        <v>2</v>
      </c>
      <c r="D54" s="3">
        <v>4</v>
      </c>
      <c r="E54">
        <v>9</v>
      </c>
      <c r="F54" s="8">
        <v>6008487.0238151457</v>
      </c>
      <c r="G54" s="6">
        <f t="shared" si="0"/>
        <v>6.778765127588505</v>
      </c>
      <c r="H54" s="6" t="s">
        <v>160</v>
      </c>
      <c r="I54" s="8">
        <v>6008487.0238151457</v>
      </c>
      <c r="J54" s="6">
        <f t="shared" si="1"/>
        <v>6.778765127588505</v>
      </c>
    </row>
    <row r="55" spans="1:10" x14ac:dyDescent="0.25">
      <c r="A55" s="1" t="s">
        <v>53</v>
      </c>
      <c r="B55" s="3" t="s">
        <v>118</v>
      </c>
      <c r="C55" s="3">
        <v>2</v>
      </c>
      <c r="D55" s="3">
        <v>4</v>
      </c>
      <c r="E55">
        <v>10</v>
      </c>
      <c r="F55" s="8">
        <v>10384872.512979595</v>
      </c>
      <c r="G55" s="6">
        <f t="shared" si="0"/>
        <v>7.0164011694075334</v>
      </c>
      <c r="H55" s="6" t="s">
        <v>160</v>
      </c>
      <c r="I55" s="8">
        <v>10384872.512979595</v>
      </c>
      <c r="J55" s="6">
        <f t="shared" si="1"/>
        <v>7.0164011694075334</v>
      </c>
    </row>
    <row r="56" spans="1:10" x14ac:dyDescent="0.25">
      <c r="A56" s="1" t="s">
        <v>54</v>
      </c>
      <c r="B56" s="3" t="s">
        <v>119</v>
      </c>
      <c r="C56" s="3">
        <v>2</v>
      </c>
      <c r="D56" s="3">
        <v>4</v>
      </c>
      <c r="E56">
        <v>11</v>
      </c>
      <c r="F56" s="8">
        <v>1495107.7360068527</v>
      </c>
      <c r="G56" s="6">
        <f t="shared" si="0"/>
        <v>6.1746724886252959</v>
      </c>
      <c r="H56" s="6" t="s">
        <v>160</v>
      </c>
      <c r="I56" s="8">
        <v>1495107.7360068527</v>
      </c>
      <c r="J56" s="6">
        <f t="shared" si="1"/>
        <v>6.1746724886252959</v>
      </c>
    </row>
    <row r="57" spans="1:10" x14ac:dyDescent="0.25">
      <c r="A57" s="1" t="s">
        <v>55</v>
      </c>
      <c r="B57" s="3" t="s">
        <v>120</v>
      </c>
      <c r="C57" s="3">
        <v>2</v>
      </c>
      <c r="D57" s="3">
        <v>4</v>
      </c>
      <c r="E57">
        <v>12</v>
      </c>
      <c r="F57" s="8">
        <v>131959660.03445336</v>
      </c>
      <c r="G57" s="6">
        <f t="shared" si="0"/>
        <v>8.1204411880088685</v>
      </c>
      <c r="H57" s="6" t="s">
        <v>160</v>
      </c>
      <c r="I57" s="8">
        <v>131959660.03445336</v>
      </c>
      <c r="J57" s="6">
        <f t="shared" si="1"/>
        <v>8.1204411880088685</v>
      </c>
    </row>
    <row r="58" spans="1:10" x14ac:dyDescent="0.25">
      <c r="A58" s="1" t="s">
        <v>56</v>
      </c>
      <c r="B58" t="s">
        <v>121</v>
      </c>
      <c r="C58" s="3">
        <v>3</v>
      </c>
      <c r="D58">
        <v>4</v>
      </c>
      <c r="E58">
        <v>15</v>
      </c>
      <c r="F58" s="8">
        <v>18446.90611468285</v>
      </c>
      <c r="G58" s="6">
        <f t="shared" si="0"/>
        <v>4.2659235374331494</v>
      </c>
      <c r="H58" s="6" t="s">
        <v>160</v>
      </c>
      <c r="I58" s="8">
        <v>18446.90611468285</v>
      </c>
      <c r="J58" s="6">
        <f t="shared" si="1"/>
        <v>4.2659235374331494</v>
      </c>
    </row>
    <row r="59" spans="1:10" x14ac:dyDescent="0.25">
      <c r="A59" s="1" t="s">
        <v>57</v>
      </c>
      <c r="B59" t="s">
        <v>140</v>
      </c>
      <c r="C59" s="3">
        <v>4</v>
      </c>
      <c r="D59">
        <v>2</v>
      </c>
      <c r="E59" t="s">
        <v>122</v>
      </c>
      <c r="F59" s="8">
        <v>210348308678.86386</v>
      </c>
      <c r="G59" s="6">
        <f t="shared" si="0"/>
        <v>11.322939024390147</v>
      </c>
      <c r="H59" s="6" t="s">
        <v>160</v>
      </c>
      <c r="I59" s="8">
        <v>210348308678.86386</v>
      </c>
      <c r="J59" s="6">
        <f t="shared" si="1"/>
        <v>11.322939024390147</v>
      </c>
    </row>
    <row r="60" spans="1:10" x14ac:dyDescent="0.25">
      <c r="A60" s="1" t="s">
        <v>58</v>
      </c>
      <c r="B60" s="3" t="s">
        <v>141</v>
      </c>
      <c r="C60" s="3">
        <v>4</v>
      </c>
      <c r="D60" s="3">
        <v>2</v>
      </c>
      <c r="E60" t="s">
        <v>123</v>
      </c>
      <c r="F60" s="8">
        <v>165922193961.03244</v>
      </c>
      <c r="G60" s="6">
        <f t="shared" si="0"/>
        <v>11.219904481685216</v>
      </c>
      <c r="H60" s="6" t="s">
        <v>160</v>
      </c>
      <c r="I60" s="8">
        <v>165922193961.03244</v>
      </c>
      <c r="J60" s="6">
        <f t="shared" si="1"/>
        <v>11.219904481685216</v>
      </c>
    </row>
    <row r="61" spans="1:10" x14ac:dyDescent="0.25">
      <c r="A61" s="1" t="s">
        <v>59</v>
      </c>
      <c r="B61" s="3" t="s">
        <v>142</v>
      </c>
      <c r="C61" s="3">
        <v>4</v>
      </c>
      <c r="D61" s="3">
        <v>2</v>
      </c>
      <c r="E61" t="s">
        <v>124</v>
      </c>
      <c r="F61" s="8">
        <v>117730473186.44527</v>
      </c>
      <c r="G61" s="6">
        <f t="shared" si="0"/>
        <v>11.070888889553656</v>
      </c>
      <c r="H61" s="6" t="s">
        <v>160</v>
      </c>
      <c r="I61" s="8">
        <v>117730473186.44527</v>
      </c>
      <c r="J61" s="6">
        <f t="shared" si="1"/>
        <v>11.070888889553656</v>
      </c>
    </row>
    <row r="62" spans="1:10" x14ac:dyDescent="0.25">
      <c r="A62" s="1" t="s">
        <v>60</v>
      </c>
      <c r="B62" s="3" t="s">
        <v>143</v>
      </c>
      <c r="C62" s="3">
        <v>4</v>
      </c>
      <c r="D62" s="3">
        <v>2</v>
      </c>
      <c r="E62" t="s">
        <v>125</v>
      </c>
      <c r="F62" s="8">
        <v>298002435009.48004</v>
      </c>
      <c r="G62" s="6">
        <f t="shared" si="0"/>
        <v>11.474219812756994</v>
      </c>
      <c r="H62" s="6" t="s">
        <v>160</v>
      </c>
      <c r="I62" s="8">
        <v>298002435009.48004</v>
      </c>
      <c r="J62" s="6">
        <f t="shared" si="1"/>
        <v>11.474219812756994</v>
      </c>
    </row>
    <row r="63" spans="1:10" x14ac:dyDescent="0.25">
      <c r="A63" s="1" t="s">
        <v>61</v>
      </c>
      <c r="B63" s="3" t="s">
        <v>139</v>
      </c>
      <c r="C63" s="3">
        <v>4</v>
      </c>
      <c r="D63">
        <v>3</v>
      </c>
      <c r="E63" t="s">
        <v>126</v>
      </c>
      <c r="F63" s="8">
        <v>316644850428.89569</v>
      </c>
      <c r="G63" s="6">
        <f t="shared" si="0"/>
        <v>11.500572429522661</v>
      </c>
      <c r="H63" s="6" t="s">
        <v>160</v>
      </c>
      <c r="I63" s="8">
        <v>316644850428.89569</v>
      </c>
      <c r="J63" s="6">
        <f t="shared" si="1"/>
        <v>11.500572429522661</v>
      </c>
    </row>
    <row r="64" spans="1:10" x14ac:dyDescent="0.25">
      <c r="A64" s="1" t="s">
        <v>62</v>
      </c>
      <c r="B64" s="3" t="s">
        <v>138</v>
      </c>
      <c r="C64" s="3">
        <v>4</v>
      </c>
      <c r="D64" s="3">
        <v>3</v>
      </c>
      <c r="E64" t="s">
        <v>127</v>
      </c>
      <c r="F64" s="8">
        <v>254497308393.08423</v>
      </c>
      <c r="G64" s="6">
        <f t="shared" si="0"/>
        <v>11.405683193524595</v>
      </c>
      <c r="H64" s="6" t="s">
        <v>160</v>
      </c>
      <c r="I64" s="8">
        <v>254497308393.08423</v>
      </c>
      <c r="J64" s="6">
        <f t="shared" si="1"/>
        <v>11.405683193524595</v>
      </c>
    </row>
    <row r="65" spans="1:10" x14ac:dyDescent="0.25">
      <c r="A65" s="1" t="s">
        <v>63</v>
      </c>
      <c r="B65" s="3" t="s">
        <v>137</v>
      </c>
      <c r="C65" s="3">
        <v>4</v>
      </c>
      <c r="D65" s="3">
        <v>3</v>
      </c>
      <c r="E65" t="s">
        <v>128</v>
      </c>
      <c r="F65" s="8">
        <v>218337924477.17813</v>
      </c>
      <c r="G65" s="6">
        <f t="shared" si="0"/>
        <v>11.33912917758116</v>
      </c>
      <c r="H65" s="6" t="s">
        <v>160</v>
      </c>
      <c r="I65" s="8">
        <v>218337924477.17813</v>
      </c>
      <c r="J65" s="6">
        <f t="shared" si="1"/>
        <v>11.33912917758116</v>
      </c>
    </row>
    <row r="66" spans="1:10" x14ac:dyDescent="0.25">
      <c r="A66" s="1" t="s">
        <v>64</v>
      </c>
      <c r="B66" s="3" t="s">
        <v>133</v>
      </c>
      <c r="C66" s="3">
        <v>4</v>
      </c>
      <c r="D66">
        <v>4</v>
      </c>
      <c r="E66" t="s">
        <v>129</v>
      </c>
      <c r="F66" s="8">
        <v>244253554879.0318</v>
      </c>
      <c r="G66" s="6">
        <f t="shared" si="0"/>
        <v>11.387840893181446</v>
      </c>
      <c r="H66" s="6" t="s">
        <v>160</v>
      </c>
      <c r="I66" s="8">
        <v>244253554879.0318</v>
      </c>
      <c r="J66" s="6">
        <f t="shared" si="1"/>
        <v>11.387840893181446</v>
      </c>
    </row>
    <row r="67" spans="1:10" x14ac:dyDescent="0.25">
      <c r="A67" s="1" t="s">
        <v>65</v>
      </c>
      <c r="B67" s="3" t="s">
        <v>134</v>
      </c>
      <c r="C67" s="3">
        <v>4</v>
      </c>
      <c r="D67" s="3">
        <v>4</v>
      </c>
      <c r="E67" t="s">
        <v>130</v>
      </c>
      <c r="F67" s="8">
        <v>580771305827.96814</v>
      </c>
      <c r="G67" s="6">
        <f t="shared" ref="G67:G69" si="2">LOG(F67)</f>
        <v>11.764005151031535</v>
      </c>
      <c r="H67" s="6" t="s">
        <v>160</v>
      </c>
      <c r="I67" s="8">
        <v>580771305827.96814</v>
      </c>
      <c r="J67" s="6">
        <f t="shared" ref="J67:J69" si="3">LOG(I67)</f>
        <v>11.764005151031535</v>
      </c>
    </row>
    <row r="68" spans="1:10" x14ac:dyDescent="0.25">
      <c r="A68" s="1" t="s">
        <v>66</v>
      </c>
      <c r="B68" s="3" t="s">
        <v>135</v>
      </c>
      <c r="C68" s="3">
        <v>4</v>
      </c>
      <c r="D68" s="3">
        <v>4</v>
      </c>
      <c r="E68" t="s">
        <v>131</v>
      </c>
      <c r="F68" s="8">
        <v>1122256872546.0562</v>
      </c>
      <c r="G68" s="6">
        <f t="shared" si="2"/>
        <v>12.050092273641246</v>
      </c>
      <c r="H68" s="6" t="s">
        <v>160</v>
      </c>
      <c r="I68" s="8">
        <v>1122256872546.0562</v>
      </c>
      <c r="J68" s="6">
        <f t="shared" si="3"/>
        <v>12.050092273641246</v>
      </c>
    </row>
    <row r="69" spans="1:10" x14ac:dyDescent="0.25">
      <c r="A69" s="1" t="s">
        <v>67</v>
      </c>
      <c r="B69" s="3" t="s">
        <v>136</v>
      </c>
      <c r="C69" s="3">
        <v>4</v>
      </c>
      <c r="D69" s="3">
        <v>4</v>
      </c>
      <c r="E69" t="s">
        <v>132</v>
      </c>
      <c r="F69" s="8">
        <v>722647493591.49585</v>
      </c>
      <c r="G69" s="6">
        <f t="shared" si="2"/>
        <v>11.858926500723427</v>
      </c>
      <c r="H69" s="6" t="s">
        <v>160</v>
      </c>
      <c r="I69" s="8">
        <v>722647493591.49585</v>
      </c>
      <c r="J69" s="6">
        <f t="shared" si="3"/>
        <v>11.858926500723427</v>
      </c>
    </row>
    <row r="194" spans="1:1" x14ac:dyDescent="0.25">
      <c r="A194" s="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B2" sqref="B2"/>
    </sheetView>
  </sheetViews>
  <sheetFormatPr defaultRowHeight="15" x14ac:dyDescent="0.25"/>
  <cols>
    <col min="1" max="1" width="18.140625" customWidth="1"/>
    <col min="3" max="3" width="16.5703125" customWidth="1"/>
    <col min="4" max="4" width="14" customWidth="1"/>
    <col min="5" max="5" width="33.7109375" customWidth="1"/>
  </cols>
  <sheetData>
    <row r="1" spans="1:6" ht="17.25" x14ac:dyDescent="0.25">
      <c r="A1" t="s">
        <v>145</v>
      </c>
      <c r="B1" t="s">
        <v>147</v>
      </c>
      <c r="C1" s="3" t="s">
        <v>148</v>
      </c>
      <c r="D1" t="s">
        <v>148</v>
      </c>
      <c r="E1" t="s">
        <v>146</v>
      </c>
      <c r="F1" s="3" t="s">
        <v>146</v>
      </c>
    </row>
    <row r="2" spans="1:6" x14ac:dyDescent="0.25">
      <c r="A2" s="4">
        <v>21035534.535877548</v>
      </c>
      <c r="B2">
        <f t="shared" ref="B2:B7" si="0">LOG(A2)</f>
        <v>7.3229535523897367</v>
      </c>
      <c r="C2" s="5">
        <f t="shared" ref="C2:C7" si="1">A2-$A$8</f>
        <v>-217482237.48180628</v>
      </c>
      <c r="D2" s="5">
        <f t="shared" ref="D2:D7" si="2">B2-$B$8</f>
        <v>-0.772412987939183</v>
      </c>
      <c r="E2" s="5">
        <f t="shared" ref="E2:F7" si="3">C2^2</f>
        <v>4.7298523620092784E+16</v>
      </c>
      <c r="F2" s="5">
        <f t="shared" si="3"/>
        <v>0.59662182393713648</v>
      </c>
    </row>
    <row r="3" spans="1:6" x14ac:dyDescent="0.25">
      <c r="A3" s="4">
        <v>706188952.28183401</v>
      </c>
      <c r="B3" s="3">
        <f t="shared" si="0"/>
        <v>8.8489209191169582</v>
      </c>
      <c r="C3" s="5">
        <f t="shared" si="1"/>
        <v>467671180.26415014</v>
      </c>
      <c r="D3" s="5">
        <f t="shared" si="2"/>
        <v>0.75355437878803855</v>
      </c>
      <c r="E3" s="5">
        <f t="shared" si="3"/>
        <v>2.1871633284966323E+17</v>
      </c>
      <c r="F3" s="5">
        <f t="shared" si="3"/>
        <v>0.56784420179062667</v>
      </c>
    </row>
    <row r="4" spans="1:6" x14ac:dyDescent="0.25">
      <c r="A4" s="4">
        <v>111644545.99094093</v>
      </c>
      <c r="B4" s="3">
        <f t="shared" si="0"/>
        <v>8.0478375119672982</v>
      </c>
      <c r="C4" s="5">
        <f t="shared" si="1"/>
        <v>-126873226.02674291</v>
      </c>
      <c r="D4" s="5">
        <f t="shared" si="2"/>
        <v>-4.7529028361621428E-2</v>
      </c>
      <c r="E4" s="5">
        <f t="shared" si="3"/>
        <v>1.6096815482432994E+16</v>
      </c>
      <c r="F4" s="5">
        <f t="shared" si="3"/>
        <v>2.2590085369998143E-3</v>
      </c>
    </row>
    <row r="5" spans="1:6" x14ac:dyDescent="0.25">
      <c r="A5" s="4">
        <v>117680163.17280033</v>
      </c>
      <c r="B5" s="3">
        <f t="shared" si="0"/>
        <v>8.0707032619033416</v>
      </c>
      <c r="C5" s="5">
        <f t="shared" si="1"/>
        <v>-120837608.8448835</v>
      </c>
      <c r="D5" s="5">
        <f t="shared" si="2"/>
        <v>-2.4663278425578028E-2</v>
      </c>
      <c r="E5" s="5">
        <f t="shared" si="3"/>
        <v>1.4601727711349068E+16</v>
      </c>
      <c r="F5" s="5">
        <f t="shared" si="3"/>
        <v>6.0827730269758266E-4</v>
      </c>
    </row>
    <row r="6" spans="1:6" x14ac:dyDescent="0.25">
      <c r="A6" s="4">
        <v>44488289.643031597</v>
      </c>
      <c r="B6" s="3">
        <f t="shared" si="0"/>
        <v>7.6482457095720102</v>
      </c>
      <c r="C6" s="5">
        <f t="shared" si="1"/>
        <v>-194029482.37465224</v>
      </c>
      <c r="D6" s="5">
        <f t="shared" si="2"/>
        <v>-0.44712083075690945</v>
      </c>
      <c r="E6" s="5">
        <f t="shared" si="3"/>
        <v>3.764744003057548E+16</v>
      </c>
      <c r="F6" s="5">
        <f t="shared" si="3"/>
        <v>0.19991703729674887</v>
      </c>
    </row>
    <row r="7" spans="1:6" x14ac:dyDescent="0.25">
      <c r="A7" s="4">
        <v>430069146.4816184</v>
      </c>
      <c r="B7" s="3">
        <f t="shared" si="0"/>
        <v>8.6335382870241801</v>
      </c>
      <c r="C7" s="5">
        <f t="shared" si="1"/>
        <v>191551374.46393457</v>
      </c>
      <c r="D7" s="5">
        <f t="shared" si="2"/>
        <v>0.53817174669526047</v>
      </c>
      <c r="E7" s="5">
        <f t="shared" si="3"/>
        <v>3.6691929059022488E+16</v>
      </c>
      <c r="F7" s="5">
        <f t="shared" si="3"/>
        <v>0.28962882894102759</v>
      </c>
    </row>
    <row r="8" spans="1:6" x14ac:dyDescent="0.25">
      <c r="A8" s="3">
        <f>AVERAGE(A2:A7)</f>
        <v>238517772.01768383</v>
      </c>
      <c r="B8">
        <f>AVERAGE(B2:B7)</f>
        <v>8.0953665403289197</v>
      </c>
      <c r="E8" s="5">
        <f>SUM(E2:E7)</f>
        <v>3.7105276875313606E+17</v>
      </c>
      <c r="F8" s="5">
        <f>SUM(F2:F7)</f>
        <v>1.656879177805237</v>
      </c>
    </row>
    <row r="9" spans="1:6" x14ac:dyDescent="0.25">
      <c r="A9" s="4"/>
    </row>
    <row r="10" spans="1:6" x14ac:dyDescent="0.25">
      <c r="A10" s="4"/>
      <c r="E10">
        <f>(E8/5)^(1/2)</f>
        <v>272416140.76744282</v>
      </c>
      <c r="F10" s="3">
        <f>(F8/5)^(1/2)</f>
        <v>0.57565253023073515</v>
      </c>
    </row>
    <row r="11" spans="1:6" x14ac:dyDescent="0.25">
      <c r="A11" s="4"/>
      <c r="E11">
        <f>SQRT(E8/5)</f>
        <v>272416140.76744282</v>
      </c>
      <c r="F11" s="3">
        <f>SQRT(F8/5)</f>
        <v>0.57565253023073515</v>
      </c>
    </row>
    <row r="12" spans="1:6" x14ac:dyDescent="0.25">
      <c r="A12" s="4"/>
      <c r="E12">
        <f>LOG(E11)</f>
        <v>8.4352328361282733</v>
      </c>
      <c r="F12">
        <f>10^0.5756253</f>
        <v>3.7637892716105537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9"/>
  <sheetViews>
    <sheetView workbookViewId="0">
      <selection activeCell="A59" sqref="A59"/>
    </sheetView>
  </sheetViews>
  <sheetFormatPr defaultRowHeight="15" x14ac:dyDescent="0.25"/>
  <sheetData>
    <row r="1" spans="1:4" x14ac:dyDescent="0.25">
      <c r="A1" s="3" t="s">
        <v>70</v>
      </c>
      <c r="B1" s="3" t="s">
        <v>72</v>
      </c>
      <c r="C1" s="3" t="s">
        <v>69</v>
      </c>
      <c r="D1" s="3" t="s">
        <v>68</v>
      </c>
    </row>
    <row r="2" spans="1:4" x14ac:dyDescent="0.25">
      <c r="A2" s="3" t="s">
        <v>150</v>
      </c>
      <c r="B2" s="3">
        <v>1</v>
      </c>
      <c r="C2" s="3">
        <v>1</v>
      </c>
      <c r="D2" s="3">
        <v>1</v>
      </c>
    </row>
    <row r="3" spans="1:4" x14ac:dyDescent="0.25">
      <c r="A3" s="3" t="s">
        <v>73</v>
      </c>
      <c r="B3" s="3">
        <v>1</v>
      </c>
      <c r="C3" s="3">
        <v>1</v>
      </c>
      <c r="D3" s="3">
        <v>2</v>
      </c>
    </row>
    <row r="4" spans="1:4" x14ac:dyDescent="0.25">
      <c r="A4" s="3" t="s">
        <v>74</v>
      </c>
      <c r="B4" s="3">
        <v>1</v>
      </c>
      <c r="C4" s="3">
        <v>1</v>
      </c>
      <c r="D4" s="3">
        <v>3</v>
      </c>
    </row>
    <row r="5" spans="1:4" x14ac:dyDescent="0.25">
      <c r="A5" s="3" t="s">
        <v>75</v>
      </c>
      <c r="B5" s="3">
        <v>1</v>
      </c>
      <c r="C5" s="3">
        <v>1</v>
      </c>
      <c r="D5" s="3">
        <v>4</v>
      </c>
    </row>
    <row r="6" spans="1:4" x14ac:dyDescent="0.25">
      <c r="A6" s="3" t="s">
        <v>76</v>
      </c>
      <c r="B6" s="3">
        <v>1</v>
      </c>
      <c r="C6" s="3">
        <v>1</v>
      </c>
      <c r="D6" s="3">
        <v>5</v>
      </c>
    </row>
    <row r="7" spans="1:4" x14ac:dyDescent="0.25">
      <c r="A7" s="3" t="s">
        <v>151</v>
      </c>
      <c r="B7" s="3">
        <v>1</v>
      </c>
      <c r="C7" s="3">
        <v>1</v>
      </c>
      <c r="D7" s="3">
        <v>6</v>
      </c>
    </row>
    <row r="8" spans="1:4" x14ac:dyDescent="0.25">
      <c r="A8" s="3" t="s">
        <v>77</v>
      </c>
      <c r="B8" s="3">
        <v>2</v>
      </c>
      <c r="C8" s="3">
        <v>1</v>
      </c>
      <c r="D8" s="3">
        <v>7</v>
      </c>
    </row>
    <row r="9" spans="1:4" x14ac:dyDescent="0.25">
      <c r="A9" s="3" t="s">
        <v>78</v>
      </c>
      <c r="B9" s="3">
        <v>2</v>
      </c>
      <c r="C9" s="3">
        <v>1</v>
      </c>
      <c r="D9" s="3">
        <v>8</v>
      </c>
    </row>
    <row r="10" spans="1:4" x14ac:dyDescent="0.25">
      <c r="A10" s="3" t="s">
        <v>79</v>
      </c>
      <c r="B10" s="3">
        <v>2</v>
      </c>
      <c r="C10" s="3">
        <v>1</v>
      </c>
      <c r="D10" s="3">
        <v>9</v>
      </c>
    </row>
    <row r="11" spans="1:4" x14ac:dyDescent="0.25">
      <c r="A11" s="3" t="s">
        <v>80</v>
      </c>
      <c r="B11" s="3">
        <v>2</v>
      </c>
      <c r="C11" s="3">
        <v>1</v>
      </c>
      <c r="D11" s="3">
        <v>10</v>
      </c>
    </row>
    <row r="12" spans="1:4" x14ac:dyDescent="0.25">
      <c r="A12" s="3" t="s">
        <v>81</v>
      </c>
      <c r="B12" s="3">
        <v>2</v>
      </c>
      <c r="C12" s="3">
        <v>1</v>
      </c>
      <c r="D12" s="3">
        <v>11</v>
      </c>
    </row>
    <row r="13" spans="1:4" x14ac:dyDescent="0.25">
      <c r="A13" s="3" t="s">
        <v>82</v>
      </c>
      <c r="B13" s="3">
        <v>2</v>
      </c>
      <c r="C13" s="3">
        <v>1</v>
      </c>
      <c r="D13" s="3">
        <v>12</v>
      </c>
    </row>
    <row r="14" spans="1:4" x14ac:dyDescent="0.25">
      <c r="A14" s="3" t="s">
        <v>83</v>
      </c>
      <c r="B14" s="3">
        <v>3</v>
      </c>
      <c r="C14" s="3">
        <v>1</v>
      </c>
      <c r="D14" s="3">
        <v>13</v>
      </c>
    </row>
    <row r="15" spans="1:4" x14ac:dyDescent="0.25">
      <c r="A15" s="3" t="s">
        <v>84</v>
      </c>
      <c r="B15" s="3">
        <v>3</v>
      </c>
      <c r="C15" s="3">
        <v>1</v>
      </c>
      <c r="D15" s="3">
        <v>14</v>
      </c>
    </row>
    <row r="16" spans="1:4" x14ac:dyDescent="0.25">
      <c r="A16" s="3" t="s">
        <v>85</v>
      </c>
      <c r="B16" s="3">
        <v>3</v>
      </c>
      <c r="C16" s="3">
        <v>1</v>
      </c>
      <c r="D16" s="3">
        <v>15</v>
      </c>
    </row>
    <row r="17" spans="1:4" x14ac:dyDescent="0.25">
      <c r="A17" s="3" t="s">
        <v>152</v>
      </c>
      <c r="B17" s="3">
        <v>1</v>
      </c>
      <c r="C17" s="3">
        <v>2</v>
      </c>
      <c r="D17" s="3">
        <v>1</v>
      </c>
    </row>
    <row r="18" spans="1:4" x14ac:dyDescent="0.25">
      <c r="A18" s="3" t="s">
        <v>153</v>
      </c>
      <c r="B18" s="3">
        <v>1</v>
      </c>
      <c r="C18" s="3">
        <v>2</v>
      </c>
      <c r="D18" s="3">
        <v>2</v>
      </c>
    </row>
    <row r="19" spans="1:4" x14ac:dyDescent="0.25">
      <c r="A19" s="3" t="s">
        <v>90</v>
      </c>
      <c r="B19" s="3">
        <v>1</v>
      </c>
      <c r="C19" s="3">
        <v>2</v>
      </c>
      <c r="D19" s="3">
        <v>3</v>
      </c>
    </row>
    <row r="20" spans="1:4" x14ac:dyDescent="0.25">
      <c r="A20" s="3" t="s">
        <v>91</v>
      </c>
      <c r="B20" s="3">
        <v>1</v>
      </c>
      <c r="C20" s="3">
        <v>2</v>
      </c>
      <c r="D20" s="3">
        <v>4</v>
      </c>
    </row>
    <row r="21" spans="1:4" x14ac:dyDescent="0.25">
      <c r="A21" s="3" t="s">
        <v>92</v>
      </c>
      <c r="B21" s="3">
        <v>1</v>
      </c>
      <c r="C21" s="3">
        <v>2</v>
      </c>
      <c r="D21" s="3">
        <v>5</v>
      </c>
    </row>
    <row r="22" spans="1:4" x14ac:dyDescent="0.25">
      <c r="A22" s="3" t="s">
        <v>93</v>
      </c>
      <c r="B22" s="3">
        <v>1</v>
      </c>
      <c r="C22" s="3">
        <v>2</v>
      </c>
      <c r="D22" s="3">
        <v>6</v>
      </c>
    </row>
    <row r="23" spans="1:4" x14ac:dyDescent="0.25">
      <c r="A23" s="3" t="s">
        <v>94</v>
      </c>
      <c r="B23" s="3">
        <v>2</v>
      </c>
      <c r="C23" s="3">
        <v>2</v>
      </c>
      <c r="D23" s="3">
        <v>7</v>
      </c>
    </row>
    <row r="24" spans="1:4" x14ac:dyDescent="0.25">
      <c r="A24" s="3" t="s">
        <v>95</v>
      </c>
      <c r="B24" s="3">
        <v>2</v>
      </c>
      <c r="C24" s="3">
        <v>2</v>
      </c>
      <c r="D24" s="3">
        <v>8</v>
      </c>
    </row>
    <row r="25" spans="1:4" x14ac:dyDescent="0.25">
      <c r="A25" s="3" t="s">
        <v>154</v>
      </c>
      <c r="B25" s="3">
        <v>2</v>
      </c>
      <c r="C25" s="3">
        <v>2</v>
      </c>
      <c r="D25" s="3">
        <v>9</v>
      </c>
    </row>
    <row r="26" spans="1:4" x14ac:dyDescent="0.25">
      <c r="A26" s="3" t="s">
        <v>155</v>
      </c>
      <c r="B26" s="3">
        <v>2</v>
      </c>
      <c r="C26" s="3">
        <v>2</v>
      </c>
      <c r="D26" s="3">
        <v>10</v>
      </c>
    </row>
    <row r="27" spans="1:4" x14ac:dyDescent="0.25">
      <c r="A27" s="3" t="s">
        <v>96</v>
      </c>
      <c r="B27" s="3">
        <v>2</v>
      </c>
      <c r="C27" s="3">
        <v>2</v>
      </c>
      <c r="D27" s="3">
        <v>11</v>
      </c>
    </row>
    <row r="28" spans="1:4" x14ac:dyDescent="0.25">
      <c r="A28" s="3" t="s">
        <v>156</v>
      </c>
      <c r="B28" s="3">
        <v>2</v>
      </c>
      <c r="C28" s="3">
        <v>2</v>
      </c>
      <c r="D28" s="3">
        <v>12</v>
      </c>
    </row>
    <row r="29" spans="1:4" x14ac:dyDescent="0.25">
      <c r="A29" s="3" t="s">
        <v>86</v>
      </c>
      <c r="B29" s="3">
        <v>3</v>
      </c>
      <c r="C29" s="3">
        <v>2</v>
      </c>
      <c r="D29" s="3">
        <v>13</v>
      </c>
    </row>
    <row r="30" spans="1:4" x14ac:dyDescent="0.25">
      <c r="A30" s="3" t="s">
        <v>87</v>
      </c>
      <c r="B30" s="3">
        <v>3</v>
      </c>
      <c r="C30" s="3">
        <v>2</v>
      </c>
      <c r="D30" s="3">
        <v>14</v>
      </c>
    </row>
    <row r="31" spans="1:4" x14ac:dyDescent="0.25">
      <c r="A31" s="3" t="s">
        <v>88</v>
      </c>
      <c r="B31" s="3">
        <v>3</v>
      </c>
      <c r="C31" s="3">
        <v>2</v>
      </c>
      <c r="D31" s="3">
        <v>15</v>
      </c>
    </row>
    <row r="32" spans="1:4" x14ac:dyDescent="0.25">
      <c r="A32" s="3" t="s">
        <v>100</v>
      </c>
      <c r="B32" s="3">
        <v>1</v>
      </c>
      <c r="C32" s="3">
        <v>3</v>
      </c>
      <c r="D32" s="3">
        <v>1</v>
      </c>
    </row>
    <row r="33" spans="1:4" x14ac:dyDescent="0.25">
      <c r="A33" s="3" t="s">
        <v>101</v>
      </c>
      <c r="B33" s="3">
        <v>1</v>
      </c>
      <c r="C33" s="3">
        <v>3</v>
      </c>
      <c r="D33" s="3">
        <v>2</v>
      </c>
    </row>
    <row r="34" spans="1:4" x14ac:dyDescent="0.25">
      <c r="A34" s="3" t="s">
        <v>102</v>
      </c>
      <c r="B34" s="3">
        <v>1</v>
      </c>
      <c r="C34" s="3">
        <v>3</v>
      </c>
      <c r="D34" s="3">
        <v>3</v>
      </c>
    </row>
    <row r="35" spans="1:4" x14ac:dyDescent="0.25">
      <c r="A35" s="3" t="s">
        <v>103</v>
      </c>
      <c r="B35" s="3">
        <v>1</v>
      </c>
      <c r="C35" s="3">
        <v>3</v>
      </c>
      <c r="D35" s="3">
        <v>4</v>
      </c>
    </row>
    <row r="36" spans="1:4" x14ac:dyDescent="0.25">
      <c r="A36" s="3" t="s">
        <v>104</v>
      </c>
      <c r="B36" s="3">
        <v>1</v>
      </c>
      <c r="C36" s="3">
        <v>3</v>
      </c>
      <c r="D36" s="3">
        <v>5</v>
      </c>
    </row>
    <row r="37" spans="1:4" x14ac:dyDescent="0.25">
      <c r="A37" s="3" t="s">
        <v>157</v>
      </c>
      <c r="B37" s="3">
        <v>1</v>
      </c>
      <c r="C37" s="3">
        <v>3</v>
      </c>
      <c r="D37" s="3">
        <v>6</v>
      </c>
    </row>
    <row r="38" spans="1:4" x14ac:dyDescent="0.25">
      <c r="A38" s="3" t="s">
        <v>158</v>
      </c>
      <c r="B38" s="3">
        <v>2</v>
      </c>
      <c r="C38" s="3">
        <v>3</v>
      </c>
      <c r="D38" s="3">
        <v>7</v>
      </c>
    </row>
    <row r="39" spans="1:4" x14ac:dyDescent="0.25">
      <c r="A39" s="3" t="s">
        <v>105</v>
      </c>
      <c r="B39" s="3">
        <v>2</v>
      </c>
      <c r="C39" s="3">
        <v>3</v>
      </c>
      <c r="D39" s="3">
        <v>8</v>
      </c>
    </row>
    <row r="40" spans="1:4" x14ac:dyDescent="0.25">
      <c r="A40" s="3" t="s">
        <v>106</v>
      </c>
      <c r="B40" s="3">
        <v>2</v>
      </c>
      <c r="C40" s="3">
        <v>3</v>
      </c>
      <c r="D40" s="3">
        <v>9</v>
      </c>
    </row>
    <row r="41" spans="1:4" x14ac:dyDescent="0.25">
      <c r="A41" s="3" t="s">
        <v>107</v>
      </c>
      <c r="B41" s="3">
        <v>2</v>
      </c>
      <c r="C41" s="3">
        <v>3</v>
      </c>
      <c r="D41" s="3">
        <v>10</v>
      </c>
    </row>
    <row r="42" spans="1:4" x14ac:dyDescent="0.25">
      <c r="A42" s="3" t="s">
        <v>108</v>
      </c>
      <c r="B42" s="3">
        <v>2</v>
      </c>
      <c r="C42" s="3">
        <v>3</v>
      </c>
      <c r="D42" s="3">
        <v>11</v>
      </c>
    </row>
    <row r="43" spans="1:4" x14ac:dyDescent="0.25">
      <c r="A43" s="3" t="s">
        <v>109</v>
      </c>
      <c r="B43" s="3">
        <v>2</v>
      </c>
      <c r="C43" s="3">
        <v>3</v>
      </c>
      <c r="D43" s="3">
        <v>12</v>
      </c>
    </row>
    <row r="44" spans="1:4" x14ac:dyDescent="0.25">
      <c r="A44" s="3" t="s">
        <v>97</v>
      </c>
      <c r="B44" s="3">
        <v>3</v>
      </c>
      <c r="C44" s="3">
        <v>3</v>
      </c>
      <c r="D44" s="3">
        <v>13</v>
      </c>
    </row>
    <row r="45" spans="1:4" x14ac:dyDescent="0.25">
      <c r="A45" s="3" t="s">
        <v>98</v>
      </c>
      <c r="B45" s="3">
        <v>3</v>
      </c>
      <c r="C45" s="3">
        <v>3</v>
      </c>
      <c r="D45" s="3">
        <v>14</v>
      </c>
    </row>
    <row r="46" spans="1:4" x14ac:dyDescent="0.25">
      <c r="A46" s="3" t="s">
        <v>99</v>
      </c>
      <c r="B46" s="3">
        <v>3</v>
      </c>
      <c r="C46" s="3">
        <v>3</v>
      </c>
      <c r="D46" s="3">
        <v>15</v>
      </c>
    </row>
    <row r="47" spans="1:4" x14ac:dyDescent="0.25">
      <c r="A47" s="3" t="s">
        <v>110</v>
      </c>
      <c r="B47" s="3">
        <v>1</v>
      </c>
      <c r="C47" s="3">
        <v>4</v>
      </c>
      <c r="D47" s="3">
        <v>1</v>
      </c>
    </row>
    <row r="48" spans="1:4" x14ac:dyDescent="0.25">
      <c r="A48" s="3" t="s">
        <v>111</v>
      </c>
      <c r="B48" s="3">
        <v>1</v>
      </c>
      <c r="C48" s="3">
        <v>4</v>
      </c>
      <c r="D48" s="3">
        <v>3</v>
      </c>
    </row>
    <row r="49" spans="1:4" x14ac:dyDescent="0.25">
      <c r="A49" s="3" t="s">
        <v>112</v>
      </c>
      <c r="B49" s="3">
        <v>1</v>
      </c>
      <c r="C49" s="3">
        <v>4</v>
      </c>
      <c r="D49" s="3">
        <v>4</v>
      </c>
    </row>
    <row r="50" spans="1:4" x14ac:dyDescent="0.25">
      <c r="A50" s="3" t="s">
        <v>113</v>
      </c>
      <c r="B50" s="3">
        <v>1</v>
      </c>
      <c r="C50" s="3">
        <v>4</v>
      </c>
      <c r="D50" s="3">
        <v>5</v>
      </c>
    </row>
    <row r="51" spans="1:4" x14ac:dyDescent="0.25">
      <c r="A51" s="3" t="s">
        <v>114</v>
      </c>
      <c r="B51" s="3">
        <v>1</v>
      </c>
      <c r="C51" s="3">
        <v>4</v>
      </c>
      <c r="D51" s="3">
        <v>6</v>
      </c>
    </row>
    <row r="52" spans="1:4" x14ac:dyDescent="0.25">
      <c r="A52" s="3" t="s">
        <v>115</v>
      </c>
      <c r="B52" s="3">
        <v>2</v>
      </c>
      <c r="C52" s="3">
        <v>4</v>
      </c>
      <c r="D52" s="3">
        <v>7</v>
      </c>
    </row>
    <row r="53" spans="1:4" x14ac:dyDescent="0.25">
      <c r="A53" s="3" t="s">
        <v>116</v>
      </c>
      <c r="B53" s="3">
        <v>2</v>
      </c>
      <c r="C53" s="3">
        <v>4</v>
      </c>
      <c r="D53" s="3">
        <v>8</v>
      </c>
    </row>
    <row r="54" spans="1:4" x14ac:dyDescent="0.25">
      <c r="A54" s="3" t="s">
        <v>117</v>
      </c>
      <c r="B54" s="3">
        <v>2</v>
      </c>
      <c r="C54" s="3">
        <v>4</v>
      </c>
      <c r="D54" s="3">
        <v>9</v>
      </c>
    </row>
    <row r="55" spans="1:4" x14ac:dyDescent="0.25">
      <c r="A55" s="3" t="s">
        <v>118</v>
      </c>
      <c r="B55" s="3">
        <v>2</v>
      </c>
      <c r="C55" s="3">
        <v>4</v>
      </c>
      <c r="D55" s="3">
        <v>10</v>
      </c>
    </row>
    <row r="56" spans="1:4" x14ac:dyDescent="0.25">
      <c r="A56" s="3" t="s">
        <v>119</v>
      </c>
      <c r="B56" s="3">
        <v>2</v>
      </c>
      <c r="C56" s="3">
        <v>4</v>
      </c>
      <c r="D56" s="3">
        <v>11</v>
      </c>
    </row>
    <row r="57" spans="1:4" x14ac:dyDescent="0.25">
      <c r="A57" s="3" t="s">
        <v>120</v>
      </c>
      <c r="B57" s="3">
        <v>2</v>
      </c>
      <c r="C57" s="3">
        <v>4</v>
      </c>
      <c r="D57" s="3">
        <v>12</v>
      </c>
    </row>
    <row r="58" spans="1:4" x14ac:dyDescent="0.25">
      <c r="A58" s="3" t="s">
        <v>121</v>
      </c>
      <c r="B58" s="3">
        <v>3</v>
      </c>
      <c r="C58" s="3">
        <v>4</v>
      </c>
      <c r="D58" s="3">
        <v>15</v>
      </c>
    </row>
    <row r="59" spans="1:4" x14ac:dyDescent="0.25">
      <c r="A59" s="3" t="s">
        <v>140</v>
      </c>
      <c r="B59" s="3">
        <v>4</v>
      </c>
      <c r="C59" s="3">
        <v>2</v>
      </c>
      <c r="D59" s="3" t="s">
        <v>122</v>
      </c>
    </row>
    <row r="60" spans="1:4" x14ac:dyDescent="0.25">
      <c r="A60" s="3" t="s">
        <v>141</v>
      </c>
      <c r="B60" s="3">
        <v>4</v>
      </c>
      <c r="C60" s="3">
        <v>2</v>
      </c>
      <c r="D60" s="3" t="s">
        <v>123</v>
      </c>
    </row>
    <row r="61" spans="1:4" x14ac:dyDescent="0.25">
      <c r="A61" s="3" t="s">
        <v>142</v>
      </c>
      <c r="B61" s="3">
        <v>4</v>
      </c>
      <c r="C61" s="3">
        <v>2</v>
      </c>
      <c r="D61" s="3" t="s">
        <v>124</v>
      </c>
    </row>
    <row r="62" spans="1:4" x14ac:dyDescent="0.25">
      <c r="A62" s="3" t="s">
        <v>143</v>
      </c>
      <c r="B62" s="3">
        <v>4</v>
      </c>
      <c r="C62" s="3">
        <v>2</v>
      </c>
      <c r="D62" s="3" t="s">
        <v>125</v>
      </c>
    </row>
    <row r="63" spans="1:4" x14ac:dyDescent="0.25">
      <c r="A63" s="3" t="s">
        <v>139</v>
      </c>
      <c r="B63" s="3">
        <v>4</v>
      </c>
      <c r="C63" s="3">
        <v>3</v>
      </c>
      <c r="D63" s="3" t="s">
        <v>126</v>
      </c>
    </row>
    <row r="64" spans="1:4" x14ac:dyDescent="0.25">
      <c r="A64" s="3" t="s">
        <v>138</v>
      </c>
      <c r="B64" s="3">
        <v>4</v>
      </c>
      <c r="C64" s="3">
        <v>3</v>
      </c>
      <c r="D64" s="3" t="s">
        <v>127</v>
      </c>
    </row>
    <row r="65" spans="1:4" x14ac:dyDescent="0.25">
      <c r="A65" s="3" t="s">
        <v>137</v>
      </c>
      <c r="B65" s="3">
        <v>4</v>
      </c>
      <c r="C65" s="3">
        <v>3</v>
      </c>
      <c r="D65" s="3" t="s">
        <v>128</v>
      </c>
    </row>
    <row r="66" spans="1:4" x14ac:dyDescent="0.25">
      <c r="A66" s="3" t="s">
        <v>133</v>
      </c>
      <c r="B66" s="3">
        <v>4</v>
      </c>
      <c r="C66" s="3">
        <v>4</v>
      </c>
      <c r="D66" s="3" t="s">
        <v>129</v>
      </c>
    </row>
    <row r="67" spans="1:4" x14ac:dyDescent="0.25">
      <c r="A67" s="3" t="s">
        <v>134</v>
      </c>
      <c r="B67" s="3">
        <v>4</v>
      </c>
      <c r="C67" s="3">
        <v>4</v>
      </c>
      <c r="D67" s="3" t="s">
        <v>130</v>
      </c>
    </row>
    <row r="68" spans="1:4" x14ac:dyDescent="0.25">
      <c r="A68" s="3" t="s">
        <v>135</v>
      </c>
      <c r="B68" s="3">
        <v>4</v>
      </c>
      <c r="C68" s="3">
        <v>4</v>
      </c>
      <c r="D68" s="3" t="s">
        <v>131</v>
      </c>
    </row>
    <row r="69" spans="1:4" x14ac:dyDescent="0.25">
      <c r="A69" s="3" t="s">
        <v>136</v>
      </c>
      <c r="B69" s="3">
        <v>4</v>
      </c>
      <c r="C69" s="3">
        <v>4</v>
      </c>
      <c r="D69" s="3" t="s">
        <v>132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Stattable_final</vt:lpstr>
      <vt:lpstr>Sheet2</vt:lpstr>
      <vt:lpstr>Sheet3</vt:lpstr>
    </vt:vector>
  </TitlesOfParts>
  <Company>VETSUISSE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Schläppi Daniel</dc:creator>
  <cp:lastModifiedBy>Schläppi, Daniel (VETSUISSE)</cp:lastModifiedBy>
  <dcterms:created xsi:type="dcterms:W3CDTF">2017-08-08T09:43:12Z</dcterms:created>
  <dcterms:modified xsi:type="dcterms:W3CDTF">2019-06-18T09:07:43Z</dcterms:modified>
</cp:coreProperties>
</file>