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<sst xmlns="http://schemas.openxmlformats.org/spreadsheetml/2006/main" count="41" uniqueCount="41">
  <si>
    <t>Date</t>
  </si>
  <si>
    <t>Sex</t>
  </si>
  <si>
    <t>Mass</t>
  </si>
  <si>
    <t>Sucrose_Pre</t>
  </si>
  <si>
    <t>Sucrose_Post</t>
  </si>
  <si>
    <t>Fed</t>
  </si>
  <si>
    <t>pct_body</t>
  </si>
  <si>
    <t>n_trials</t>
  </si>
  <si>
    <t>fed_per_trial</t>
  </si>
  <si>
    <t>Tracking</t>
  </si>
  <si>
    <t>trial_pre</t>
  </si>
  <si>
    <t>trial_post</t>
  </si>
  <si>
    <t>start_pre</t>
  </si>
  <si>
    <t>start_post</t>
  </si>
  <si>
    <t>trials_before_start</t>
  </si>
  <si>
    <t>mass_pre</t>
  </si>
  <si>
    <t>mass_post</t>
  </si>
  <si>
    <t>Notes</t>
  </si>
  <si>
    <t>2024_10_28</t>
  </si>
  <si>
    <t>Male</t>
  </si>
  <si>
    <t xml:space="preserve">Pulled Out many Wires, Have DLMs Rax RBa, LDVM, Only 2 trials of feeding</t>
  </si>
  <si>
    <t>2024_10_29</t>
  </si>
  <si>
    <t xml:space="preserve">Lost lsa, only bouts of flapping, okay tracking for first trail, no 10 seconds post feeding</t>
  </si>
  <si>
    <t>2024_10_30</t>
  </si>
  <si>
    <t xml:space="preserve">Lost LSA lol, bouts but never for 10 seconds post the first trial</t>
  </si>
  <si>
    <t>2024_10_31</t>
  </si>
  <si>
    <t xml:space="preserve">Did not feed much, seemed to be responding hella to the flower during a non feeding post trial but was not tracking</t>
  </si>
  <si>
    <t>2024_11_01</t>
  </si>
  <si>
    <t xml:space="preserve">Took a while to get going but great feeding tracking and muscle signals, may have to re sort some stuff but good golly is this data nice</t>
  </si>
  <si>
    <t>2024_11_04</t>
  </si>
  <si>
    <t xml:space="preserve">Let it sit for a while, lost lsa, okay tracking</t>
  </si>
  <si>
    <t>2024_11_05</t>
  </si>
  <si>
    <t xml:space="preserve">Again sits for a while, all muscles, clean data</t>
  </si>
  <si>
    <t>2024_11_07</t>
  </si>
  <si>
    <t xml:space="preserve">looks good, not too much feeding tho, its proboscis was kinda bent and mangled </t>
  </si>
  <si>
    <t>2024_11_08</t>
  </si>
  <si>
    <t xml:space="preserve">Proboscis split in two but it still fed wow</t>
  </si>
  <si>
    <t>2024_11_11</t>
  </si>
  <si>
    <t xml:space="preserve">Lost the RSA, Tracking good esp at low frequencies </t>
  </si>
  <si>
    <t>2024_11_20</t>
  </si>
  <si>
    <t xml:space="preserve">Great Data Tbh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</si>
</sst>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/dd/yy"/>
  </numFmts>
  <fonts count="2">
    <font>
      <sz val="11.000000"/>
      <color theme="1"/>
      <name val="Calibri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7">
    <xf fontId="0" fillId="0" borderId="0" numFmtId="0" xfId="0" applyProtection="0">
      <protection hidden="0" locked="1"/>
    </xf>
    <xf fontId="0" fillId="0" borderId="0" numFmtId="0" xfId="0" applyProtection="0">
      <protection hidden="0" locked="1"/>
    </xf>
    <xf fontId="0" fillId="0" borderId="0" numFmtId="14" xfId="0" applyNumberFormat="1" applyProtection="0">
      <protection hidden="0" locked="1"/>
    </xf>
    <xf fontId="0" fillId="0" borderId="0" numFmtId="2" xfId="0" applyNumberFormat="1" applyProtection="0">
      <protection hidden="0" locked="1"/>
    </xf>
    <xf fontId="0" fillId="0" borderId="0" numFmtId="164" xfId="0" applyNumberFormat="1" applyProtection="0">
      <protection hidden="0" locked="1"/>
    </xf>
    <xf fontId="0" fillId="0" borderId="0" numFmtId="165" xfId="0" applyNumberFormat="1" applyProtection="0">
      <protection hidden="0" locked="1"/>
    </xf>
    <xf fontId="0" fillId="0" borderId="0" numFmtId="0" xfId="0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D1" zoomScale="100" workbookViewId="0">
      <selection activeCell="J9" activeCellId="0" sqref="J9"/>
    </sheetView>
  </sheetViews>
  <sheetFormatPr defaultColWidth="9.6796875" defaultRowHeight="14.25"/>
  <cols>
    <col customWidth="1" min="1" max="1" style="0" width="11"/>
    <col customWidth="1" min="2" max="2" style="0" width="4.9699999999999998"/>
    <col customWidth="1" min="3" max="3" style="0" width="5.1500000000000004"/>
    <col customWidth="1" min="4" max="4" style="0" width="11.24"/>
    <col customWidth="1" min="5" max="5" style="0" width="12.15"/>
    <col customWidth="1" min="6" max="6" style="0" width="5.6100000000000003"/>
    <col customWidth="1" min="7" max="7" style="0" width="8.6899999999999995"/>
    <col customWidth="1" min="8" max="8" style="0" width="7.8799999999999999"/>
    <col bestFit="1" min="9" max="9" width="11.82421875"/>
    <col bestFit="1" customWidth="1" min="10" max="10" style="0" width="7.953125"/>
    <col bestFit="1" customWidth="1" min="11" max="11" style="0" width="8.08203125"/>
    <col bestFit="1" min="12" max="12" width="8.90234375"/>
    <col bestFit="1" customWidth="1" min="13" max="13" width="8.58203125"/>
    <col bestFit="1" min="14" max="14" width="9.4140625"/>
    <col customWidth="1" min="15" max="15" width="13.57421875"/>
    <col customWidth="1" min="17" max="17" width="17.0039062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14</v>
      </c>
      <c r="R1" t="s">
        <v>15</v>
      </c>
      <c r="S1" t="s">
        <v>16</v>
      </c>
      <c r="T1" t="s">
        <v>17</v>
      </c>
    </row>
    <row r="2" ht="14.25">
      <c r="A2" s="2" t="s">
        <v>18</v>
      </c>
      <c r="B2" t="s">
        <v>19</v>
      </c>
      <c r="C2" s="3">
        <v>1.75</v>
      </c>
      <c r="D2">
        <v>4.0949999999999998</v>
      </c>
      <c r="E2">
        <v>3.512</v>
      </c>
      <c r="F2" s="4">
        <f t="shared" ref="F2:F9" si="0">D2-E2</f>
        <v>0.58299999999999996</v>
      </c>
      <c r="G2" s="3">
        <f t="shared" ref="G2:G9" si="1">F2/C2*100</f>
        <v>33.314285714285703</v>
      </c>
      <c r="H2">
        <v>2</v>
      </c>
      <c r="I2">
        <f>F2/H2</f>
        <v>0.29149999999999998</v>
      </c>
      <c r="J2">
        <v>0</v>
      </c>
      <c r="Q2" s="3"/>
      <c r="T2" t="s">
        <v>20</v>
      </c>
    </row>
    <row r="3" ht="14.25">
      <c r="A3" s="2" t="s">
        <v>21</v>
      </c>
      <c r="B3" t="s">
        <v>19</v>
      </c>
      <c r="C3">
        <v>1.6100000000000001</v>
      </c>
      <c r="D3">
        <v>4.6769999999999996</v>
      </c>
      <c r="E3">
        <v>3.9430000000000001</v>
      </c>
      <c r="F3" s="4">
        <f t="shared" si="0"/>
        <v>0.73399999999999999</v>
      </c>
      <c r="G3" s="3">
        <f t="shared" si="1"/>
        <v>45.590062111801203</v>
      </c>
      <c r="H3">
        <v>4</v>
      </c>
      <c r="I3">
        <f>F3/H3</f>
        <v>0.1835</v>
      </c>
      <c r="J3">
        <v>0</v>
      </c>
      <c r="Q3" s="3"/>
      <c r="T3" t="s">
        <v>22</v>
      </c>
    </row>
    <row r="4" ht="14.25">
      <c r="A4" s="2" t="s">
        <v>23</v>
      </c>
      <c r="B4" t="s">
        <v>19</v>
      </c>
      <c r="C4" s="3">
        <v>1.49</v>
      </c>
      <c r="D4">
        <v>4.4340000000000002</v>
      </c>
      <c r="E4">
        <v>3.726</v>
      </c>
      <c r="F4" s="4">
        <f t="shared" si="0"/>
        <v>0.70799999999999996</v>
      </c>
      <c r="G4" s="3">
        <f t="shared" si="1"/>
        <v>47.516778523489997</v>
      </c>
      <c r="H4">
        <v>4</v>
      </c>
      <c r="I4">
        <f>F4/H4</f>
        <v>0.17699999999999999</v>
      </c>
      <c r="J4">
        <v>0</v>
      </c>
      <c r="Q4" s="3"/>
      <c r="T4" t="s">
        <v>24</v>
      </c>
    </row>
    <row r="5" ht="14">
      <c r="A5" s="2" t="s">
        <v>25</v>
      </c>
      <c r="B5" t="s">
        <v>19</v>
      </c>
      <c r="C5">
        <v>2.1099999999999999</v>
      </c>
      <c r="D5">
        <v>4.5</v>
      </c>
      <c r="E5">
        <v>4.3440000000000003</v>
      </c>
      <c r="F5" s="4">
        <f t="shared" si="0"/>
        <v>0.156</v>
      </c>
      <c r="G5" s="3">
        <f t="shared" si="1"/>
        <v>7.3933649289099401</v>
      </c>
      <c r="H5">
        <v>2</v>
      </c>
      <c r="I5">
        <f>F5/H5</f>
        <v>0.078</v>
      </c>
      <c r="J5">
        <v>0</v>
      </c>
      <c r="Q5" s="3"/>
      <c r="T5" t="s">
        <v>26</v>
      </c>
    </row>
    <row r="6" ht="14.25">
      <c r="A6" s="2" t="s">
        <v>27</v>
      </c>
      <c r="B6" t="s">
        <v>19</v>
      </c>
      <c r="C6">
        <v>1.75</v>
      </c>
      <c r="D6">
        <v>4.2729999999999997</v>
      </c>
      <c r="E6">
        <v>3.839</v>
      </c>
      <c r="F6" s="4">
        <f t="shared" si="0"/>
        <v>0.434</v>
      </c>
      <c r="G6" s="3">
        <f t="shared" si="1"/>
        <v>24.800000000000001</v>
      </c>
      <c r="H6">
        <v>4</v>
      </c>
      <c r="I6">
        <f>F6/H6</f>
        <v>0.1085</v>
      </c>
      <c r="J6">
        <v>1</v>
      </c>
      <c r="K6">
        <v>2</v>
      </c>
      <c r="L6">
        <v>4</v>
      </c>
      <c r="M6">
        <v>150000</v>
      </c>
      <c r="N6">
        <v>1</v>
      </c>
      <c r="Q6" s="3">
        <f>K6-1+(M6/(3*10^5))</f>
        <v>1.5</v>
      </c>
      <c r="R6">
        <f>C6+(Q6*I6)</f>
        <v>1.91275</v>
      </c>
      <c r="S6">
        <f>R6+(O6*I6)</f>
        <v>1.91275</v>
      </c>
      <c r="T6" t="s">
        <v>28</v>
      </c>
    </row>
    <row r="7" ht="14.25">
      <c r="A7" s="5" t="s">
        <v>29</v>
      </c>
      <c r="B7" t="s">
        <v>19</v>
      </c>
      <c r="C7">
        <v>2.0099999999999998</v>
      </c>
      <c r="D7">
        <v>4.4660000000000002</v>
      </c>
      <c r="E7">
        <v>4.0940000000000003</v>
      </c>
      <c r="F7" s="4">
        <f t="shared" si="0"/>
        <v>0.372</v>
      </c>
      <c r="G7" s="3">
        <f t="shared" si="1"/>
        <v>18.507462686567202</v>
      </c>
      <c r="H7">
        <v>4</v>
      </c>
      <c r="I7">
        <f>F7/H7</f>
        <v>0.092999999999999999</v>
      </c>
      <c r="J7">
        <v>1</v>
      </c>
      <c r="K7">
        <v>2</v>
      </c>
      <c r="L7">
        <v>4</v>
      </c>
      <c r="M7">
        <v>150000</v>
      </c>
      <c r="N7">
        <v>1</v>
      </c>
      <c r="Q7" s="3">
        <f>K7-1+(M7/(3*10^5))</f>
        <v>1.5</v>
      </c>
      <c r="R7">
        <f>C7+(Q7*I7)</f>
        <v>2.1494999999999997</v>
      </c>
      <c r="S7">
        <f>R7+(O7*I7)</f>
        <v>2.1494999999999997</v>
      </c>
      <c r="T7" t="s">
        <v>30</v>
      </c>
    </row>
    <row r="8" ht="14.25">
      <c r="A8" s="2" t="s">
        <v>31</v>
      </c>
      <c r="B8" s="1" t="s">
        <v>19</v>
      </c>
      <c r="C8">
        <v>2.1899999999999999</v>
      </c>
      <c r="D8">
        <v>4.8310000000000004</v>
      </c>
      <c r="E8">
        <v>4.3479999999999999</v>
      </c>
      <c r="F8" s="4">
        <f t="shared" si="0"/>
        <v>0.48300000000000054</v>
      </c>
      <c r="G8" s="3">
        <f t="shared" si="1"/>
        <v>22.054794520547972</v>
      </c>
      <c r="H8">
        <v>4</v>
      </c>
      <c r="I8">
        <f>F8/H8</f>
        <v>0.12075000000000014</v>
      </c>
      <c r="J8">
        <v>1</v>
      </c>
      <c r="K8">
        <v>1</v>
      </c>
      <c r="L8">
        <v>4</v>
      </c>
      <c r="M8" s="1">
        <v>1</v>
      </c>
      <c r="N8">
        <v>100000</v>
      </c>
      <c r="P8">
        <f t="shared" ref="P8:P9" si="2">O8*I8</f>
        <v>0</v>
      </c>
      <c r="Q8" s="3">
        <f>K8-1+(M8/(3*10^5))</f>
        <v>3.3333333333333333e-06</v>
      </c>
      <c r="R8">
        <f>C8+(Q8*I8)</f>
        <v>2.1900004024999999</v>
      </c>
      <c r="S8">
        <f>R8+(O8*I8)</f>
        <v>2.1900004024999999</v>
      </c>
      <c r="T8" s="1" t="s">
        <v>32</v>
      </c>
    </row>
    <row r="9" ht="14.25">
      <c r="A9" s="2" t="s">
        <v>33</v>
      </c>
      <c r="B9" s="1" t="s">
        <v>19</v>
      </c>
      <c r="C9">
        <v>1.8</v>
      </c>
      <c r="D9">
        <v>4.8010000000000002</v>
      </c>
      <c r="E9">
        <v>4.6369999999999996</v>
      </c>
      <c r="F9" s="4">
        <f t="shared" si="0"/>
        <v>0.16400000000000059</v>
      </c>
      <c r="G9" s="3">
        <f t="shared" si="1"/>
        <v>9.1111111111111427</v>
      </c>
      <c r="H9">
        <v>4</v>
      </c>
      <c r="I9">
        <f>F9/H9</f>
        <v>0.041000000000000147</v>
      </c>
      <c r="J9">
        <v>1</v>
      </c>
      <c r="K9">
        <v>1</v>
      </c>
      <c r="L9">
        <v>3</v>
      </c>
      <c r="M9" s="1">
        <v>10000</v>
      </c>
      <c r="N9">
        <v>1</v>
      </c>
      <c r="O9">
        <f>(L9+((N9+(5*10^4))/(3*10^5))-(K9+((M9+(5*10^4))/(3*10^5))))</f>
        <v>1.9666699999999999</v>
      </c>
      <c r="P9">
        <f t="shared" si="2"/>
        <v>0.08063347000000029</v>
      </c>
      <c r="Q9" s="3">
        <f>K9-1+(M9/(3*10^5))</f>
        <v>0.033333333333333333</v>
      </c>
      <c r="R9">
        <f>C9+(Q9*I9)</f>
        <v>1.8013666666666668</v>
      </c>
      <c r="S9">
        <f>R9+(O9*I9)</f>
        <v>1.882000136666667</v>
      </c>
      <c r="T9" s="1" t="s">
        <v>34</v>
      </c>
    </row>
    <row r="10" ht="14.25">
      <c r="A10" s="2" t="s">
        <v>35</v>
      </c>
      <c r="B10" s="1" t="s">
        <v>19</v>
      </c>
      <c r="C10">
        <v>1.79</v>
      </c>
      <c r="D10">
        <v>4.5369999999999999</v>
      </c>
      <c r="E10">
        <v>3.7650000000000001</v>
      </c>
      <c r="F10" s="4">
        <f t="shared" ref="F10:F19" si="3">D10-E10</f>
        <v>0.7719999999999998</v>
      </c>
      <c r="G10" s="3">
        <f t="shared" ref="G10:G19" si="4">F10/C10*100</f>
        <v>43.128491620111717</v>
      </c>
      <c r="H10">
        <v>4</v>
      </c>
      <c r="I10">
        <f>F10/H10</f>
        <v>0.19299999999999995</v>
      </c>
      <c r="J10">
        <v>1</v>
      </c>
      <c r="K10">
        <v>2</v>
      </c>
      <c r="L10">
        <v>4</v>
      </c>
      <c r="M10" s="1">
        <v>100000</v>
      </c>
      <c r="N10">
        <v>1</v>
      </c>
      <c r="O10">
        <f t="shared" ref="O10:O11" si="5">(L10+((N10+(5*10^4))/(3*10^5))-(K10+((M10+(5*10^4))/(3*10^5))))</f>
        <v>1.6666699999999999</v>
      </c>
      <c r="P10">
        <f t="shared" ref="P10:P11" si="6">O10*I10</f>
        <v>0.32166730999999987</v>
      </c>
      <c r="Q10" s="3">
        <f>K10-1+(M10/(3*10^5))</f>
        <v>1.3333333333333333</v>
      </c>
      <c r="R10">
        <f>C10+(Q10*I10)</f>
        <v>2.0473333333333334</v>
      </c>
      <c r="S10">
        <f>R10+(O10*I10)</f>
        <v>2.3690006433333335</v>
      </c>
      <c r="T10" s="1" t="s">
        <v>36</v>
      </c>
    </row>
    <row r="11" ht="14.25">
      <c r="A11" s="2" t="s">
        <v>37</v>
      </c>
      <c r="B11" s="1" t="s">
        <v>19</v>
      </c>
      <c r="C11">
        <v>1.8100000000000001</v>
      </c>
      <c r="D11">
        <v>3.9510000000000001</v>
      </c>
      <c r="E11">
        <v>3.391</v>
      </c>
      <c r="F11" s="4">
        <f t="shared" si="3"/>
        <v>0.56000000000000005</v>
      </c>
      <c r="G11" s="3">
        <f t="shared" si="4"/>
        <v>30.939226519337019</v>
      </c>
      <c r="H11">
        <v>2</v>
      </c>
      <c r="I11">
        <f>F11/H11</f>
        <v>0.28000000000000003</v>
      </c>
      <c r="J11">
        <v>1</v>
      </c>
      <c r="K11">
        <v>1</v>
      </c>
      <c r="L11">
        <v>2</v>
      </c>
      <c r="M11" s="1">
        <v>1</v>
      </c>
      <c r="N11">
        <v>1</v>
      </c>
      <c r="O11">
        <f t="shared" si="5"/>
        <v>0.99999999999999978</v>
      </c>
      <c r="P11">
        <f t="shared" si="6"/>
        <v>0.27999999999999997</v>
      </c>
      <c r="Q11" s="3">
        <f>K11-1+(M11/(3*10^5))</f>
        <v>3.3333333333333333e-06</v>
      </c>
      <c r="R11">
        <f>C11+(Q11*I11)</f>
        <v>1.8100009333333333</v>
      </c>
      <c r="S11">
        <f>R11+(O11*I11)</f>
        <v>2.0900009333333331</v>
      </c>
      <c r="T11" s="1" t="s">
        <v>38</v>
      </c>
    </row>
    <row r="12" ht="14.25">
      <c r="A12" s="6" t="s">
        <v>39</v>
      </c>
      <c r="B12" s="6" t="s">
        <v>19</v>
      </c>
      <c r="C12">
        <v>1.47</v>
      </c>
      <c r="D12">
        <v>4.3639999999999999</v>
      </c>
      <c r="E12">
        <v>3.9870000000000001</v>
      </c>
      <c r="F12" s="4">
        <f t="shared" si="3"/>
        <v>0.37699999999999978</v>
      </c>
      <c r="G12" s="3">
        <f t="shared" si="4"/>
        <v>25.646258503401349</v>
      </c>
      <c r="H12">
        <v>3</v>
      </c>
      <c r="I12">
        <f>F12/H12</f>
        <v>0.12566666666666659</v>
      </c>
      <c r="J12">
        <v>1</v>
      </c>
      <c r="K12">
        <v>1</v>
      </c>
      <c r="L12">
        <v>3</v>
      </c>
      <c r="M12">
        <f>1*10^5</f>
        <v>100000</v>
      </c>
      <c r="N12">
        <f>1.5*10^5</f>
        <v>150000</v>
      </c>
      <c r="O12">
        <f>(L12+((N12+(5*10^4))/(3*10^5))-(K12+((M12+(5*10^4))/(3*10^5))))</f>
        <v>2.1666666666666665</v>
      </c>
      <c r="P12">
        <f>O12*I12</f>
        <v>0.27227777777777762</v>
      </c>
      <c r="Q12" s="3">
        <f>K12-1+(M12/(3*10^5))</f>
        <v>0.33333333333333331</v>
      </c>
      <c r="R12">
        <f>C12+(Q12*I12)</f>
        <v>1.5118888888888888</v>
      </c>
      <c r="S12">
        <f>R12+(O12*I12)</f>
        <v>1.7841666666666665</v>
      </c>
      <c r="T12" t="s">
        <v>40</v>
      </c>
    </row>
    <row r="13" ht="14.25">
      <c r="F13" s="4">
        <f t="shared" si="3"/>
        <v>0</v>
      </c>
      <c r="G13" s="3" t="e">
        <f t="shared" si="4"/>
        <v>#DIV/0!</v>
      </c>
      <c r="I13" t="e">
        <f>F13/H13</f>
        <v>#DIV/0!</v>
      </c>
      <c r="S13" t="e">
        <f>R13+(O13*I13)</f>
        <v>#DIV/0!</v>
      </c>
    </row>
    <row r="14" ht="14.25">
      <c r="F14" s="4">
        <f t="shared" si="3"/>
        <v>0</v>
      </c>
      <c r="G14" s="3" t="e">
        <f t="shared" si="4"/>
        <v>#DIV/0!</v>
      </c>
      <c r="I14" t="e">
        <f>F14/H14</f>
        <v>#DIV/0!</v>
      </c>
      <c r="S14" t="e">
        <f>R14+(O14*I14)</f>
        <v>#DIV/0!</v>
      </c>
    </row>
    <row r="15" ht="14.25">
      <c r="F15" s="4">
        <f t="shared" si="3"/>
        <v>0</v>
      </c>
      <c r="G15" s="3" t="e">
        <f t="shared" si="4"/>
        <v>#DIV/0!</v>
      </c>
      <c r="I15" t="e">
        <f>F15/H15</f>
        <v>#DIV/0!</v>
      </c>
      <c r="S15" t="e">
        <f>R15+(O15*I15)</f>
        <v>#DIV/0!</v>
      </c>
    </row>
    <row r="16" ht="14.25">
      <c r="F16" s="4">
        <f t="shared" si="3"/>
        <v>0</v>
      </c>
      <c r="G16" s="3" t="e">
        <f t="shared" si="4"/>
        <v>#DIV/0!</v>
      </c>
      <c r="I16" t="e">
        <f>F16/H16</f>
        <v>#DIV/0!</v>
      </c>
      <c r="S16" t="e">
        <f>R16+(O16*I16)</f>
        <v>#DIV/0!</v>
      </c>
    </row>
    <row r="17" ht="14.25">
      <c r="F17" s="4">
        <f t="shared" si="3"/>
        <v>0</v>
      </c>
      <c r="G17" s="3" t="e">
        <f t="shared" si="4"/>
        <v>#DIV/0!</v>
      </c>
      <c r="I17" t="e">
        <f>F17/H17</f>
        <v>#DIV/0!</v>
      </c>
      <c r="S17" t="e">
        <f>R17+(O17*I17)</f>
        <v>#DIV/0!</v>
      </c>
    </row>
    <row r="18" ht="14.25">
      <c r="F18" s="4">
        <f t="shared" si="3"/>
        <v>0</v>
      </c>
      <c r="G18" s="3" t="e">
        <f t="shared" si="4"/>
        <v>#DIV/0!</v>
      </c>
      <c r="I18" t="e">
        <f>F18/H18</f>
        <v>#DIV/0!</v>
      </c>
      <c r="S18" t="e">
        <f>R18+(O18*I18)</f>
        <v>#DIV/0!</v>
      </c>
    </row>
    <row r="19" ht="14.25">
      <c r="F19" s="4">
        <f t="shared" si="3"/>
        <v>0</v>
      </c>
      <c r="G19" s="3" t="e">
        <f t="shared" si="4"/>
        <v>#DIV/0!</v>
      </c>
      <c r="I19" t="e">
        <f>F19/H19</f>
        <v>#DIV/0!</v>
      </c>
      <c r="S19" t="e">
        <f>R19+(O19*I19)</f>
        <v>#DIV/0!</v>
      </c>
    </row>
    <row r="20" ht="14.25">
      <c r="S20">
        <f>R20+(O20*I20)</f>
        <v>0</v>
      </c>
    </row>
    <row r="21" ht="14.25">
      <c r="S21">
        <f>R21+(O21*I21)</f>
        <v>0</v>
      </c>
    </row>
    <row r="22" ht="14.25">
      <c r="S22">
        <f>R22+(O22*I22)</f>
        <v>0</v>
      </c>
    </row>
    <row r="23" ht="14.25">
      <c r="S23">
        <f>R23+(O23*I23)</f>
        <v>0</v>
      </c>
    </row>
    <row r="24" ht="14.25">
      <c r="J24" s="1"/>
      <c r="S24">
        <f>R24+(O24*I24)</f>
        <v>0</v>
      </c>
    </row>
  </sheetData>
  <printOptions headings="0" gridLines="0" horizontalCentered="0" verticalCentered="0"/>
  <pageMargins left="0.70069444444444484" right="0.70069444444444484" top="0.75208333333333299" bottom="0.75208333333333299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ONLYOFFICE/8.2.0.143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10</cp:revision>
  <dcterms:modified xsi:type="dcterms:W3CDTF">2024-11-21T20:27:58Z</dcterms:modified>
</cp:coreProperties>
</file>