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<sst xmlns="http://schemas.openxmlformats.org/spreadsheetml/2006/main" count="38" uniqueCount="38">
  <si>
    <t>Date</t>
  </si>
  <si>
    <t>Sex</t>
  </si>
  <si>
    <t>Mass</t>
  </si>
  <si>
    <t>Sucrose_Pre</t>
  </si>
  <si>
    <t>Sucrose_Post</t>
  </si>
  <si>
    <t>Fed</t>
  </si>
  <si>
    <t>pct_body</t>
  </si>
  <si>
    <t>n_trials</t>
  </si>
  <si>
    <t>fed_per_trial</t>
  </si>
  <si>
    <t>Tracking</t>
  </si>
  <si>
    <t>trial_pre</t>
  </si>
  <si>
    <t>trial_post</t>
  </si>
  <si>
    <t>start_pre</t>
  </si>
  <si>
    <t>start_post</t>
  </si>
  <si>
    <t>num_trials_fed</t>
  </si>
  <si>
    <t>true_fed</t>
  </si>
  <si>
    <t>Notes</t>
  </si>
  <si>
    <t>2024_10_28</t>
  </si>
  <si>
    <t>Male</t>
  </si>
  <si>
    <t xml:space="preserve">Pulled Out many Wires, Have DLMs Rax RBa, LDVM, Only 2 trials of feeding</t>
  </si>
  <si>
    <t>2024_10_29</t>
  </si>
  <si>
    <t xml:space="preserve">Lost lsa, only bouts of flapping, okay tracking for first trail, no 10 seconds post feeding</t>
  </si>
  <si>
    <t>2024_10_30</t>
  </si>
  <si>
    <t xml:space="preserve">Lost LSA lol, bouts but never for 10 seconds post the first trial</t>
  </si>
  <si>
    <t>2024_10_31</t>
  </si>
  <si>
    <t xml:space="preserve">Did not feed much, seemed to be responding hella to the flower during a non feeding post trial but was not tracking</t>
  </si>
  <si>
    <t>2024_11_01</t>
  </si>
  <si>
    <t xml:space="preserve">Took a while to get going but great feeding tracking and muscle signals, may have to re sort some stuff but good golly is this data nice</t>
  </si>
  <si>
    <t>2024_11_04</t>
  </si>
  <si>
    <t xml:space="preserve">Let it sit for a while, lost lsa, okay tracking</t>
  </si>
  <si>
    <t>2024_11_05</t>
  </si>
  <si>
    <t xml:space="preserve">Again sits for a while, all muscles, clean data</t>
  </si>
  <si>
    <t>2024_11_07</t>
  </si>
  <si>
    <t xml:space="preserve">looks good, not too much feeding tho, its proboscis was kinda bent and mangled </t>
  </si>
  <si>
    <t>2024_11_08</t>
  </si>
  <si>
    <t xml:space="preserve">Proboscis split in two but it still fed wow</t>
  </si>
  <si>
    <t>2024_11_11</t>
  </si>
  <si>
    <t xml:space="preserve">Lost the RSA, Tracking good esp at low frequencies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</si>
</sst>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2">
    <font>
      <sz val="11.000000"/>
      <color theme="1"/>
      <name val="Calibri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7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14" xfId="0" applyNumberFormat="1" applyProtection="0">
      <protection hidden="0" locked="1"/>
    </xf>
    <xf fontId="0" fillId="0" borderId="0" numFmtId="2" xfId="0" applyNumberFormat="1" applyProtection="0">
      <protection hidden="0" locked="1"/>
    </xf>
    <xf fontId="0" fillId="0" borderId="0" numFmtId="164" xfId="0" applyNumberFormat="1" applyProtection="0">
      <protection hidden="0" locked="1"/>
    </xf>
    <xf fontId="0" fillId="0" borderId="0" numFmtId="165" xfId="0" applyNumberFormat="1" applyProtection="0"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00" workbookViewId="0">
      <selection activeCell="J9" activeCellId="0" sqref="J9"/>
    </sheetView>
  </sheetViews>
  <sheetFormatPr defaultColWidth="9.6796875" defaultRowHeight="14.25"/>
  <cols>
    <col customWidth="1" min="1" max="1" style="0" width="11"/>
    <col customWidth="1" min="2" max="2" style="0" width="4.9699999999999998"/>
    <col customWidth="1" min="3" max="3" style="0" width="5.1500000000000004"/>
    <col customWidth="1" min="4" max="4" style="0" width="11.24"/>
    <col customWidth="1" min="5" max="5" style="0" width="12.15"/>
    <col customWidth="1" min="6" max="6" style="0" width="5.6100000000000003"/>
    <col customWidth="1" min="7" max="7" style="0" width="8.6899999999999995"/>
    <col customWidth="1" min="8" max="8" style="0" width="7.8799999999999999"/>
    <col bestFit="1" min="9" max="9" width="11.82421875"/>
    <col bestFit="1" customWidth="1" min="10" max="10" style="0" width="7.953125"/>
    <col bestFit="1" customWidth="1" min="11" max="11" style="0" width="8.08203125"/>
    <col bestFit="1" min="12" max="12" width="8.90234375"/>
    <col bestFit="1" customWidth="1" min="13" max="13" width="8.58203125"/>
    <col bestFit="1" min="14" max="14" width="9.4140625"/>
    <col customWidth="1" min="15" max="15" width="13.5742187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4.25">
      <c r="A2" s="2" t="s">
        <v>17</v>
      </c>
      <c r="B2" t="s">
        <v>18</v>
      </c>
      <c r="C2" s="3">
        <v>1.75</v>
      </c>
      <c r="D2">
        <v>4.0949999999999998</v>
      </c>
      <c r="E2">
        <v>3.512</v>
      </c>
      <c r="F2" s="4">
        <f t="shared" ref="F2:F9" si="0">D2-E2</f>
        <v>0.58299999999999996</v>
      </c>
      <c r="G2" s="3">
        <f t="shared" ref="G2:G9" si="1">F2/C2*100</f>
        <v>33.314285714285703</v>
      </c>
      <c r="H2">
        <v>2</v>
      </c>
      <c r="I2">
        <f>G2/H2</f>
        <v>16.657142857142851</v>
      </c>
      <c r="J2">
        <v>0</v>
      </c>
      <c r="K2">
        <v>0</v>
      </c>
      <c r="L2">
        <v>0</v>
      </c>
      <c r="M2">
        <v>0</v>
      </c>
      <c r="N2">
        <v>0</v>
      </c>
      <c r="O2">
        <f>(L2+((N2+(5*10^4))/(3*10^5))-(K2+((M2+(5*10^4))/(3*10^5))))</f>
        <v>0</v>
      </c>
      <c r="P2">
        <f>O2*I2</f>
        <v>0</v>
      </c>
      <c r="Q2" t="s">
        <v>19</v>
      </c>
    </row>
    <row r="3" ht="14.25">
      <c r="A3" s="2" t="s">
        <v>20</v>
      </c>
      <c r="B3" t="s">
        <v>18</v>
      </c>
      <c r="C3">
        <v>1.6100000000000001</v>
      </c>
      <c r="D3">
        <v>4.6769999999999996</v>
      </c>
      <c r="E3">
        <v>3.9430000000000001</v>
      </c>
      <c r="F3" s="4">
        <f t="shared" si="0"/>
        <v>0.73399999999999999</v>
      </c>
      <c r="G3" s="3">
        <f t="shared" si="1"/>
        <v>45.590062111801203</v>
      </c>
      <c r="H3">
        <v>4</v>
      </c>
      <c r="I3">
        <f>G3/H3</f>
        <v>11.397515527950301</v>
      </c>
      <c r="J3">
        <v>0</v>
      </c>
      <c r="K3">
        <v>0</v>
      </c>
      <c r="L3">
        <v>0</v>
      </c>
      <c r="M3">
        <v>0</v>
      </c>
      <c r="N3">
        <v>0</v>
      </c>
      <c r="O3">
        <f>(L3+((N3+(5*10^4))/(3*10^5))-(K3+((M3+(5*10^4))/(3*10^5))))</f>
        <v>0</v>
      </c>
      <c r="P3">
        <f>O3*I3</f>
        <v>0</v>
      </c>
      <c r="Q3" t="s">
        <v>21</v>
      </c>
    </row>
    <row r="4" ht="14.25">
      <c r="A4" s="2" t="s">
        <v>22</v>
      </c>
      <c r="B4" t="s">
        <v>18</v>
      </c>
      <c r="C4" s="3">
        <v>1.49</v>
      </c>
      <c r="D4">
        <v>4.4340000000000002</v>
      </c>
      <c r="E4">
        <v>3.726</v>
      </c>
      <c r="F4" s="4">
        <f t="shared" si="0"/>
        <v>0.70799999999999996</v>
      </c>
      <c r="G4" s="3">
        <f t="shared" si="1"/>
        <v>47.516778523489997</v>
      </c>
      <c r="H4">
        <v>4</v>
      </c>
      <c r="I4">
        <f>G4/H4</f>
        <v>11.879194630872499</v>
      </c>
      <c r="J4">
        <v>0</v>
      </c>
      <c r="K4">
        <v>0</v>
      </c>
      <c r="L4">
        <v>0</v>
      </c>
      <c r="M4">
        <v>0</v>
      </c>
      <c r="N4">
        <v>0</v>
      </c>
      <c r="O4">
        <f>(L4+((N4+(5*10^4))/(3*10^5))-(K4+((M4+(5*10^4))/(3*10^5))))</f>
        <v>0</v>
      </c>
      <c r="P4">
        <f>O4*I4</f>
        <v>0</v>
      </c>
      <c r="Q4" t="s">
        <v>23</v>
      </c>
    </row>
    <row r="5" ht="14">
      <c r="A5" s="2" t="s">
        <v>24</v>
      </c>
      <c r="B5" t="s">
        <v>18</v>
      </c>
      <c r="C5">
        <v>2.1099999999999999</v>
      </c>
      <c r="D5">
        <v>4.5</v>
      </c>
      <c r="E5">
        <v>4.3440000000000003</v>
      </c>
      <c r="F5" s="4">
        <f t="shared" si="0"/>
        <v>0.156</v>
      </c>
      <c r="G5" s="3">
        <f t="shared" si="1"/>
        <v>7.3933649289099401</v>
      </c>
      <c r="H5">
        <v>2</v>
      </c>
      <c r="I5">
        <f>G5/H5</f>
        <v>3.6966824644549701</v>
      </c>
      <c r="J5">
        <v>0</v>
      </c>
      <c r="K5">
        <v>0</v>
      </c>
      <c r="L5">
        <v>0</v>
      </c>
      <c r="M5">
        <v>0</v>
      </c>
      <c r="N5">
        <v>0</v>
      </c>
      <c r="O5">
        <f>(L5+((N5+(5*10^4))/(3*10^5))-(K5+((M5+(5*10^4))/(3*10^5))))</f>
        <v>0</v>
      </c>
      <c r="P5">
        <f>O5*I5</f>
        <v>0</v>
      </c>
      <c r="Q5" t="s">
        <v>25</v>
      </c>
    </row>
    <row r="6" ht="14.25">
      <c r="A6" s="2" t="s">
        <v>26</v>
      </c>
      <c r="B6" t="s">
        <v>18</v>
      </c>
      <c r="C6">
        <v>1.75</v>
      </c>
      <c r="D6">
        <v>4.2729999999999997</v>
      </c>
      <c r="E6">
        <v>3.839</v>
      </c>
      <c r="F6" s="4">
        <f t="shared" si="0"/>
        <v>0.434</v>
      </c>
      <c r="G6" s="3">
        <f t="shared" si="1"/>
        <v>24.800000000000001</v>
      </c>
      <c r="H6">
        <v>4</v>
      </c>
      <c r="I6">
        <f>G6/H6</f>
        <v>6.2000000000000002</v>
      </c>
      <c r="J6">
        <v>1</v>
      </c>
      <c r="K6">
        <v>2</v>
      </c>
      <c r="L6">
        <v>4</v>
      </c>
      <c r="M6">
        <v>150000</v>
      </c>
      <c r="N6">
        <v>1</v>
      </c>
      <c r="O6">
        <f>(L6+((N6+(5*10^4))/(3*10^5))-(K6+((M6+(5*10^4))/(3*10^5))))</f>
        <v>1.5000033333333334</v>
      </c>
      <c r="P6">
        <f>O6*I6</f>
        <v>9.3000206666666667</v>
      </c>
      <c r="Q6" t="s">
        <v>27</v>
      </c>
    </row>
    <row r="7" ht="14.25">
      <c r="A7" s="5" t="s">
        <v>28</v>
      </c>
      <c r="B7" t="s">
        <v>18</v>
      </c>
      <c r="C7">
        <v>2.0099999999999998</v>
      </c>
      <c r="D7">
        <v>4.4660000000000002</v>
      </c>
      <c r="E7">
        <v>4.0940000000000003</v>
      </c>
      <c r="F7" s="4">
        <f t="shared" si="0"/>
        <v>0.372</v>
      </c>
      <c r="G7" s="3">
        <f t="shared" si="1"/>
        <v>18.507462686567202</v>
      </c>
      <c r="H7">
        <v>4</v>
      </c>
      <c r="I7">
        <f>G7/H7</f>
        <v>4.6268656716418004</v>
      </c>
      <c r="J7">
        <v>1</v>
      </c>
      <c r="K7">
        <v>2</v>
      </c>
      <c r="L7">
        <v>4</v>
      </c>
      <c r="M7">
        <v>150000</v>
      </c>
      <c r="N7">
        <v>1</v>
      </c>
      <c r="O7">
        <f>(L7+((N7+(5*10^4))/(3*10^5))-(K7+((M7+(5*10^4))/(3*10^5))))</f>
        <v>1.5000033333333334</v>
      </c>
      <c r="P7">
        <f>O7*I7</f>
        <v>6.9403139303482728</v>
      </c>
      <c r="Q7" t="s">
        <v>29</v>
      </c>
    </row>
    <row r="8" ht="14.25">
      <c r="A8" s="2" t="s">
        <v>30</v>
      </c>
      <c r="B8" s="6" t="s">
        <v>18</v>
      </c>
      <c r="C8">
        <v>2.1899999999999999</v>
      </c>
      <c r="D8">
        <v>4.8310000000000004</v>
      </c>
      <c r="E8">
        <v>4.3479999999999999</v>
      </c>
      <c r="F8" s="4">
        <f t="shared" si="0"/>
        <v>0.48300000000000054</v>
      </c>
      <c r="G8" s="3">
        <f t="shared" si="1"/>
        <v>22.054794520547972</v>
      </c>
      <c r="H8">
        <v>4</v>
      </c>
      <c r="I8">
        <f>G8/H8</f>
        <v>5.513698630136993</v>
      </c>
      <c r="J8">
        <v>1</v>
      </c>
      <c r="K8">
        <v>1</v>
      </c>
      <c r="L8">
        <v>4</v>
      </c>
      <c r="M8" s="6">
        <v>1</v>
      </c>
      <c r="N8">
        <v>100000</v>
      </c>
      <c r="O8">
        <f>(L8+((N8+(5*10^4))/(3*10^5))-(K8+((M8+(5*10^4))/(3*10^5))))</f>
        <v>3.3333300000000001</v>
      </c>
      <c r="P8">
        <f>O8*I8</f>
        <v>18.378977054794543</v>
      </c>
      <c r="Q8" s="6" t="s">
        <v>31</v>
      </c>
    </row>
    <row r="9" ht="14.25">
      <c r="A9" s="2" t="s">
        <v>32</v>
      </c>
      <c r="B9" s="6" t="s">
        <v>18</v>
      </c>
      <c r="C9">
        <v>1.8</v>
      </c>
      <c r="D9">
        <v>4.8010000000000002</v>
      </c>
      <c r="E9">
        <v>4.6369999999999996</v>
      </c>
      <c r="F9" s="4">
        <f t="shared" si="0"/>
        <v>0.16400000000000059</v>
      </c>
      <c r="G9" s="3">
        <f t="shared" si="1"/>
        <v>9.1111111111111427</v>
      </c>
      <c r="H9">
        <v>4</v>
      </c>
      <c r="I9">
        <f>G9/H9</f>
        <v>2.2777777777777857</v>
      </c>
      <c r="J9">
        <v>1</v>
      </c>
      <c r="K9">
        <v>1</v>
      </c>
      <c r="L9">
        <v>3</v>
      </c>
      <c r="M9" s="6">
        <v>10000</v>
      </c>
      <c r="N9">
        <v>1</v>
      </c>
      <c r="O9">
        <f>(L9+((N9+(5*10^4))/(3*10^5))-(K9+((M9+(5*10^4))/(3*10^5))))</f>
        <v>1.9666699999999999</v>
      </c>
      <c r="P9">
        <f>O9*I9</f>
        <v>4.4796372222222374</v>
      </c>
      <c r="Q9" s="6" t="s">
        <v>33</v>
      </c>
    </row>
    <row r="10" ht="14.25">
      <c r="A10" s="2" t="s">
        <v>34</v>
      </c>
      <c r="B10" s="6" t="s">
        <v>18</v>
      </c>
      <c r="C10">
        <v>1.79</v>
      </c>
      <c r="D10">
        <v>4.5369999999999999</v>
      </c>
      <c r="E10">
        <v>3.7650000000000001</v>
      </c>
      <c r="F10" s="4">
        <f t="shared" ref="F10:F19" si="2">D10-E10</f>
        <v>0.7719999999999998</v>
      </c>
      <c r="G10" s="3">
        <f t="shared" ref="G10:G19" si="3">F10/C10*100</f>
        <v>43.128491620111717</v>
      </c>
      <c r="H10">
        <v>4</v>
      </c>
      <c r="I10">
        <f>G10/H10</f>
        <v>10.782122905027929</v>
      </c>
      <c r="J10">
        <v>1</v>
      </c>
      <c r="K10">
        <v>2</v>
      </c>
      <c r="L10">
        <v>4</v>
      </c>
      <c r="M10" s="6">
        <v>100000</v>
      </c>
      <c r="N10">
        <v>1</v>
      </c>
      <c r="O10">
        <f>(L10+((N10+(5*10^4))/(3*10^5))-(K10+((M10+(5*10^4))/(3*10^5))))</f>
        <v>1.6666699999999999</v>
      </c>
      <c r="P10">
        <f>O10*I10</f>
        <v>17.970240782122897</v>
      </c>
      <c r="Q10" s="6" t="s">
        <v>35</v>
      </c>
    </row>
    <row r="11" ht="14.25">
      <c r="A11" s="2" t="s">
        <v>36</v>
      </c>
      <c r="B11" s="6" t="s">
        <v>18</v>
      </c>
      <c r="C11">
        <v>1.8100000000000001</v>
      </c>
      <c r="D11">
        <v>3.9510000000000001</v>
      </c>
      <c r="E11">
        <v>3.391</v>
      </c>
      <c r="F11" s="4">
        <f t="shared" si="2"/>
        <v>0.56000000000000005</v>
      </c>
      <c r="G11" s="3">
        <f t="shared" si="3"/>
        <v>30.939226519337019</v>
      </c>
      <c r="H11">
        <v>2</v>
      </c>
      <c r="I11">
        <f>G11/H11</f>
        <v>15.46961325966851</v>
      </c>
      <c r="J11">
        <v>1</v>
      </c>
      <c r="K11">
        <v>1</v>
      </c>
      <c r="L11">
        <v>2</v>
      </c>
      <c r="M11" s="6">
        <v>1</v>
      </c>
      <c r="N11">
        <v>1</v>
      </c>
      <c r="O11">
        <f>(L11+((N11+(5*10^4))/(3*10^5))-(K11+((M11+(5*10^4))/(3*10^5))))</f>
        <v>0.99999999999999978</v>
      </c>
      <c r="P11">
        <f>O11*I11</f>
        <v>15.469613259668506</v>
      </c>
      <c r="Q11" s="6" t="s">
        <v>37</v>
      </c>
    </row>
    <row r="12" ht="14.25">
      <c r="F12" s="4">
        <f t="shared" si="2"/>
        <v>0</v>
      </c>
      <c r="G12" s="3" t="e">
        <f t="shared" si="3"/>
        <v>#DIV/0!</v>
      </c>
      <c r="I12" t="e">
        <f>G12/H12</f>
        <v>#DIV/0!</v>
      </c>
    </row>
    <row r="13" ht="14.25">
      <c r="F13" s="4">
        <f t="shared" si="2"/>
        <v>0</v>
      </c>
      <c r="G13" s="3" t="e">
        <f t="shared" si="3"/>
        <v>#DIV/0!</v>
      </c>
      <c r="I13" t="e">
        <f>G13/H13</f>
        <v>#DIV/0!</v>
      </c>
    </row>
    <row r="14" ht="14.25">
      <c r="F14" s="4">
        <f t="shared" si="2"/>
        <v>0</v>
      </c>
      <c r="G14" s="3" t="e">
        <f t="shared" si="3"/>
        <v>#DIV/0!</v>
      </c>
      <c r="I14" t="e">
        <f>G14/H14</f>
        <v>#DIV/0!</v>
      </c>
    </row>
    <row r="15" ht="14.25">
      <c r="F15" s="4">
        <f t="shared" si="2"/>
        <v>0</v>
      </c>
      <c r="G15" s="3" t="e">
        <f t="shared" si="3"/>
        <v>#DIV/0!</v>
      </c>
      <c r="I15" t="e">
        <f>G15/H15</f>
        <v>#DIV/0!</v>
      </c>
    </row>
    <row r="16" ht="14.25">
      <c r="F16" s="4">
        <f t="shared" si="2"/>
        <v>0</v>
      </c>
      <c r="G16" s="3" t="e">
        <f t="shared" si="3"/>
        <v>#DIV/0!</v>
      </c>
      <c r="I16" t="e">
        <f>G16/H16</f>
        <v>#DIV/0!</v>
      </c>
    </row>
    <row r="17" ht="14.25">
      <c r="F17" s="4">
        <f t="shared" si="2"/>
        <v>0</v>
      </c>
      <c r="G17" s="3" t="e">
        <f t="shared" si="3"/>
        <v>#DIV/0!</v>
      </c>
      <c r="I17" t="e">
        <f>G17/H17</f>
        <v>#DIV/0!</v>
      </c>
    </row>
    <row r="18" ht="14.25">
      <c r="F18" s="4">
        <f t="shared" si="2"/>
        <v>0</v>
      </c>
      <c r="G18" s="3" t="e">
        <f t="shared" si="3"/>
        <v>#DIV/0!</v>
      </c>
      <c r="I18" t="e">
        <f>G18/H18</f>
        <v>#DIV/0!</v>
      </c>
    </row>
    <row r="19" ht="14.25">
      <c r="F19" s="4">
        <f t="shared" si="2"/>
        <v>0</v>
      </c>
      <c r="G19" s="3" t="e">
        <f t="shared" si="3"/>
        <v>#DIV/0!</v>
      </c>
      <c r="I19" t="e">
        <f>G19/H19</f>
        <v>#DIV/0!</v>
      </c>
    </row>
    <row r="24" ht="14.25">
      <c r="J24" s="6"/>
    </row>
  </sheetData>
  <printOptions headings="0" gridLines="0" horizontalCentered="0" verticalCentered="0"/>
  <pageMargins left="0.70069444444444484" right="0.70069444444444484" top="0.75208333333333299" bottom="0.75208333333333299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ONLYOFFICE/8.2.0.143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9</cp:revision>
  <dcterms:modified xsi:type="dcterms:W3CDTF">2024-11-15T14:21:24Z</dcterms:modified>
</cp:coreProperties>
</file>