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tables/table18.xml" ContentType="application/vnd.openxmlformats-officedocument.spreadsheetml.table+xml"/>
  <Override PartName="/xl/queryTables/queryTable16.xml" ContentType="application/vnd.openxmlformats-officedocument.spreadsheetml.queryTable+xml"/>
  <Override PartName="/xl/tables/table19.xml" ContentType="application/vnd.openxmlformats-officedocument.spreadsheetml.table+xml"/>
  <Override PartName="/xl/queryTables/queryTable17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queryTables/queryTable18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queryTables/queryTable19.xml" ContentType="application/vnd.openxmlformats-officedocument.spreadsheetml.query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20.xml" ContentType="application/vnd.openxmlformats-officedocument.spreadsheetml.queryTable+xml"/>
  <Override PartName="/xl/tables/table31.xml" ContentType="application/vnd.openxmlformats-officedocument.spreadsheetml.table+xml"/>
  <Override PartName="/xl/queryTables/queryTable21.xml" ContentType="application/vnd.openxmlformats-officedocument.spreadsheetml.queryTable+xml"/>
  <Override PartName="/xl/tables/table32.xml" ContentType="application/vnd.openxmlformats-officedocument.spreadsheetml.table+xml"/>
  <Override PartName="/xl/queryTables/queryTable22.xml" ContentType="application/vnd.openxmlformats-officedocument.spreadsheetml.queryTable+xml"/>
  <Override PartName="/xl/tables/table33.xml" ContentType="application/vnd.openxmlformats-officedocument.spreadsheetml.table+xml"/>
  <Override PartName="/xl/queryTables/queryTable23.xml" ContentType="application/vnd.openxmlformats-officedocument.spreadsheetml.queryTable+xml"/>
  <Override PartName="/xl/tables/table34.xml" ContentType="application/vnd.openxmlformats-officedocument.spreadsheetml.table+xml"/>
  <Override PartName="/xl/queryTables/queryTable24.xml" ContentType="application/vnd.openxmlformats-officedocument.spreadsheetml.queryTable+xml"/>
  <Override PartName="/xl/tables/table35.xml" ContentType="application/vnd.openxmlformats-officedocument.spreadsheetml.table+xml"/>
  <Override PartName="/xl/queryTables/queryTable25.xml" ContentType="application/vnd.openxmlformats-officedocument.spreadsheetml.queryTable+xml"/>
  <Override PartName="/xl/tables/table36.xml" ContentType="application/vnd.openxmlformats-officedocument.spreadsheetml.table+xml"/>
  <Override PartName="/xl/queryTables/queryTable26.xml" ContentType="application/vnd.openxmlformats-officedocument.spreadsheetml.queryTable+xml"/>
  <Override PartName="/xl/tables/table37.xml" ContentType="application/vnd.openxmlformats-officedocument.spreadsheetml.table+xml"/>
  <Override PartName="/xl/queryTables/queryTable27.xml" ContentType="application/vnd.openxmlformats-officedocument.spreadsheetml.queryTable+xml"/>
  <Override PartName="/xl/tables/table38.xml" ContentType="application/vnd.openxmlformats-officedocument.spreadsheetml.table+xml"/>
  <Override PartName="/xl/queryTables/queryTable28.xml" ContentType="application/vnd.openxmlformats-officedocument.spreadsheetml.queryTable+xml"/>
  <Override PartName="/xl/tables/table39.xml" ContentType="application/vnd.openxmlformats-officedocument.spreadsheetml.table+xml"/>
  <Override PartName="/xl/queryTables/queryTable29.xml" ContentType="application/vnd.openxmlformats-officedocument.spreadsheetml.query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queryTables/queryTable3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omatedReport\"/>
    </mc:Choice>
  </mc:AlternateContent>
  <xr:revisionPtr revIDLastSave="0" documentId="13_ncr:1_{E870E526-DB56-4A51-BB02-643795C8B393}" xr6:coauthVersionLast="36" xr6:coauthVersionMax="36" xr10:uidLastSave="{00000000-0000-0000-0000-000000000000}"/>
  <bookViews>
    <workbookView xWindow="1860" yWindow="0" windowWidth="28800" windowHeight="12225" tabRatio="897" xr2:uid="{00000000-000D-0000-FFFF-FFFF00000000}"/>
  </bookViews>
  <sheets>
    <sheet name="OSR" sheetId="1" r:id="rId1"/>
    <sheet name="CHE-RTG,EH,RS Prod" sheetId="6" r:id="rId2"/>
    <sheet name="CHE-YT Prod" sheetId="7" state="hidden" r:id="rId3"/>
    <sheet name="CHE-FCC Moves" sheetId="8" state="hidden" r:id="rId4"/>
    <sheet name="Yard Density-Current Shift" sheetId="9" r:id="rId5"/>
    <sheet name="Yard Density-History" sheetId="10" state="hidden" r:id="rId6"/>
    <sheet name="Input" sheetId="5" r:id="rId7"/>
    <sheet name="History Test" sheetId="12" state="hidden" r:id="rId8"/>
    <sheet name="Sheet1" sheetId="11" state="hidden" r:id="rId9"/>
    <sheet name="Parameter" sheetId="4" r:id="rId10"/>
  </sheets>
  <definedNames>
    <definedName name="ExternalData_1" localSheetId="3" hidden="1">'CHE-FCC Moves'!$A$1:$M$2</definedName>
    <definedName name="ExternalData_1" localSheetId="1" hidden="1">'CHE-RTG,EH,RS Prod'!$A$5:$D$14</definedName>
    <definedName name="ExternalData_1" localSheetId="2" hidden="1">'CHE-YT Prod'!#REF!</definedName>
    <definedName name="ExternalData_1" localSheetId="7" hidden="1">'History Test'!$A$1:$U$128</definedName>
    <definedName name="ExternalData_1" localSheetId="6" hidden="1">Input!$M$1:$Q$2</definedName>
    <definedName name="ExternalData_1" localSheetId="4" hidden="1">'Yard Density-Current Shift'!$B$3:$B$6</definedName>
    <definedName name="ExternalData_1" localSheetId="5" hidden="1">'Yard Density-History'!$A$1:$U$129</definedName>
    <definedName name="ExternalData_10" localSheetId="9" hidden="1">Parameter!$B$17:$C$18</definedName>
    <definedName name="ExternalData_11" localSheetId="9" hidden="1">Parameter!$B$20:$I$21</definedName>
    <definedName name="ExternalData_12" localSheetId="9" hidden="1">Parameter!$G$8:$J$9</definedName>
    <definedName name="ExternalData_2" localSheetId="1" hidden="1">'CHE-RTG,EH,RS Prod'!$A$16:$D$24</definedName>
    <definedName name="ExternalData_2" localSheetId="2" hidden="1">'CHE-YT Prod'!#REF!</definedName>
    <definedName name="ExternalData_2" localSheetId="0" hidden="1">OSR!#REF!</definedName>
    <definedName name="ExternalData_2" localSheetId="9" hidden="1">Parameter!$B$8:$D$9</definedName>
    <definedName name="ExternalData_2" localSheetId="4" hidden="1">'Yard Density-Current Shift'!$A$9:$C$23</definedName>
    <definedName name="ExternalData_3" localSheetId="1" hidden="1">'CHE-RTG,EH,RS Prod'!$A$26:$D$27</definedName>
    <definedName name="ExternalData_3" localSheetId="2" hidden="1">'CHE-YT Prod'!#REF!</definedName>
    <definedName name="ExternalData_3" localSheetId="9" hidden="1">Parameter!$E$8:$E$9</definedName>
    <definedName name="ExternalData_3" localSheetId="4" hidden="1">'Yard Density-Current Shift'!$E$3:$G$5</definedName>
    <definedName name="ExternalData_4" localSheetId="1" hidden="1">'CHE-RTG,EH,RS Prod'!$F$5:$U$32</definedName>
    <definedName name="ExternalData_4" localSheetId="2" hidden="1">'CHE-YT Prod'!#REF!</definedName>
    <definedName name="ExternalData_4" localSheetId="9" hidden="1">Parameter!$B$5:$D$6</definedName>
    <definedName name="ExternalData_4" localSheetId="4" hidden="1">'Yard Density-Current Shift'!$E$9:$H$33</definedName>
    <definedName name="ExternalData_5" localSheetId="2" hidden="1">'CHE-YT Prod'!$A$4:$D$127</definedName>
    <definedName name="ExternalData_5" localSheetId="0" hidden="1">OSR!$A$44:$H$44</definedName>
    <definedName name="ExternalData_5" localSheetId="9" hidden="1">Parameter!$B$11:$C$12</definedName>
    <definedName name="ExternalData_5" localSheetId="4" hidden="1">'Yard Density-Current Shift'!$E$36:$H$37</definedName>
    <definedName name="ExternalData_6" localSheetId="2" hidden="1">'CHE-YT Prod'!$F$4:$V$127</definedName>
    <definedName name="ExternalData_6" localSheetId="0" hidden="1">OSR!$C$29:$D$29</definedName>
    <definedName name="ExternalData_6" localSheetId="9" hidden="1">Parameter!$E$5:$E$6</definedName>
    <definedName name="ExternalData_6" localSheetId="4" hidden="1">'Yard Density-Current Shift'!$A$26:$B$29</definedName>
    <definedName name="ExternalData_7" localSheetId="0" hidden="1">OSR!$E$29:$F$29</definedName>
    <definedName name="ExternalData_7" localSheetId="9" hidden="1">Parameter!$E$11:$E$12</definedName>
    <definedName name="ExternalData_8" localSheetId="9" hidden="1">Parameter!$B$14:$B$15</definedName>
    <definedName name="ExternalData_9" localSheetId="9" hidden="1">Parameter!$D$14:$D$15</definedName>
    <definedName name="Manual_move">All__2[#All]</definedName>
    <definedName name="Vessel_move">All__2[[#Headers],[Vessel/Barge]]</definedName>
    <definedName name="Vsl_move">Input!#REF!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nual Crane_d3175f55-e06d-43aa-8acf-566213ad8ecf" name="Manual Crane" connection="Query - Manual Crane"/>
        </x15:modelTables>
      </x15:dataModel>
    </ext>
  </extLst>
</workbook>
</file>

<file path=xl/calcChain.xml><?xml version="1.0" encoding="utf-8"?>
<calcChain xmlns="http://schemas.openxmlformats.org/spreadsheetml/2006/main">
  <c r="H15" i="1" l="1"/>
  <c r="H14" i="1"/>
  <c r="F9" i="1"/>
  <c r="F10" i="1"/>
  <c r="F11" i="1"/>
  <c r="F12" i="1"/>
  <c r="F13" i="1"/>
  <c r="F14" i="1"/>
  <c r="F15" i="1"/>
  <c r="F8" i="1"/>
  <c r="D15" i="1"/>
  <c r="D14" i="1"/>
  <c r="B9" i="1"/>
  <c r="B10" i="1"/>
  <c r="B11" i="1"/>
  <c r="B12" i="1"/>
  <c r="B13" i="1"/>
  <c r="B14" i="1"/>
  <c r="B15" i="1"/>
  <c r="B8" i="1"/>
  <c r="D16" i="1" l="1"/>
  <c r="A2" i="4"/>
  <c r="E52" i="1" l="1"/>
  <c r="E49" i="1"/>
  <c r="F48" i="1"/>
  <c r="E48" i="1"/>
  <c r="C26" i="4" l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J3" i="5" l="1"/>
  <c r="H16" i="1" l="1"/>
  <c r="G52" i="1" a="1"/>
  <c r="G52" i="1" s="1"/>
  <c r="C3" i="1" l="1"/>
  <c r="E51" i="1"/>
  <c r="E50" i="1"/>
  <c r="F3" i="1" l="1"/>
  <c r="B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61F5A-AF3C-4FFB-B408-91C36229F785}" keepAlive="1" name="ModelConnection_ExternalData_5" description="Data Model" type="5" refreshedVersion="6" minRefreshableVersion="5" saveData="1">
    <dbPr connection="Data Model Connection" command="Manual Cran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0000000}" keepAlive="1" name="Query - % Reefer Plug" description="Connection to the '% Reefer Plug' query in the workbook." type="5" refreshedVersion="0" background="1">
    <dbPr connection="Provider=Microsoft.Mashup.OleDb.1;Data Source=$Workbook$;Location=&quot;% Reefer Plug&quot;;Extended Properties=&quot;&quot;" command="SELECT * FROM [% Reefer Plug]"/>
  </connection>
  <connection id="3" xr16:uid="{1FA10F5A-B2C4-4086-82D1-120778C3429B}" keepAlive="1" name="Query - All (2)" description="Connection to the 'All (2)' query in the workbook." type="5" refreshedVersion="6" background="1" saveData="1">
    <dbPr connection="Provider=Microsoft.Mashup.OleDb.1;Data Source=$Workbook$;Location=All (2);Extended Properties=&quot;&quot;" command="SELECT * FROM [All (2)]"/>
  </connection>
  <connection id="4" xr16:uid="{00000000-0015-0000-FFFF-FFFF02000000}" keepAlive="1" name="Query - Barge/Vessel" description="Connection to the 'Barge/Vessel' query in the workbook." type="5" refreshedVersion="0" background="1">
    <dbPr connection="Provider=Microsoft.Mashup.OleDb.1;Data Source=$Workbook$;Location=Barge/Vessel;Extended Properties=&quot;&quot;" command="SELECT * FROM [Barge/Vessel]"/>
  </connection>
  <connection id="5" xr16:uid="{00000000-0015-0000-FFFF-FFFF03000000}" keepAlive="1" name="Query - Current In/Out(1)" description="Connection to the 'Current In/Out' query in the workbook." type="5" refreshedVersion="0" background="1">
    <dbPr connection="Provider=Microsoft.Mashup.OleDb.1;Data Source=$Workbook$;Location=&quot;Current In/Out&quot;;Extended Properties=&quot;&quot;" command="SELECT * FROM [Current In/Out]"/>
  </connection>
  <connection id="6" xr16:uid="{00000000-0015-0000-FFFF-FFFF04000000}" keepAlive="1" name="Query - Current Yard Density" description="Connection to the 'Current Yard Density' query in the workbook." type="5" refreshedVersion="0" background="1">
    <dbPr connection="Provider=Microsoft.Mashup.OleDb.1;Data Source=$Workbook$;Location=&quot;Current Yard Density&quot;;Extended Properties=&quot;&quot;" command="SELECT * FROM [Current Yard Density]"/>
  </connection>
  <connection id="7" xr16:uid="{00000000-0015-0000-FFFF-FFFF05000000}" keepAlive="1" name="Query - Day" description="Connection to the 'Day' query in the workbook." type="5" refreshedVersion="0" background="1">
    <dbPr connection="Provider=Microsoft.Mashup.OleDb.1;Data Source=$Workbook$;Location=Day;Extended Properties=&quot;&quot;" command="SELECT * FROM [Day]"/>
  </connection>
  <connection id="8" xr16:uid="{00000000-0015-0000-FFFF-FFFF06000000}" keepAlive="1" name="Query - Dis/Load" description="Connection to the 'Dis/Load' query in the workbook." type="5" refreshedVersion="0" background="1">
    <dbPr connection="Provider=Microsoft.Mashup.OleDb.1;Data Source=$Workbook$;Location=Dis/Load;Extended Properties=&quot;&quot;" command="SELECT * FROM [Dis/Load]"/>
  </connection>
  <connection id="9" xr16:uid="{00000000-0015-0000-FFFF-FFFF07000000}" keepAlive="1" name="Query - Dis/Load Current Shift (2)" description="Connection to the 'Dis/Load Current Shift (2)' query in the workbook." type="5" refreshedVersion="0" background="1">
    <dbPr connection="Provider=Microsoft.Mashup.OleDb.1;Data Source=$Workbook$;Location=&quot;Dis/Load Current Shift (2)&quot;;Extended Properties=&quot;&quot;" command="SELECT * FROM [Dis/Load Current Shift (2)]"/>
  </connection>
  <connection id="10" xr16:uid="{00000000-0015-0000-FFFF-FFFF08000000}" keepAlive="1" name="Query - EH/RS/RTG" description="Connection to the 'EH/RS/RTG' query in the workbook." type="5" refreshedVersion="0" background="1">
    <dbPr connection="Provider=Microsoft.Mashup.OleDb.1;Data Source=$Workbook$;Location=EH/RS/RTG;Extended Properties=&quot;&quot;" command="SELECT * FROM [EH/RS/RTG]"/>
  </connection>
  <connection id="11" xr16:uid="{00000000-0015-0000-FFFF-FFFF09000000}" keepAlive="1" name="Query - Export by Vessel" description="Connection to the 'Export by Vessel' query in the workbook." type="5" refreshedVersion="6" background="1" saveData="1">
    <dbPr connection="Provider=Microsoft.Mashup.OleDb.1;Data Source=$Workbook$;Location=Export by Vessel;Extended Properties=&quot;&quot;" command="SELECT * FROM [Export by Vessel]"/>
  </connection>
  <connection id="12" xr16:uid="{00000000-0015-0000-FFFF-FFFF0A000000}" keepAlive="1" name="Query - FCC" description="Connection to the 'FCC' query in the workbook." type="5" refreshedVersion="0" background="1">
    <dbPr connection="Provider=Microsoft.Mashup.OleDb.1;Data Source=$Workbook$;Location=FCC;Extended Properties=&quot;&quot;" command="SELECT * FROM [FCC]"/>
  </connection>
  <connection id="13" xr16:uid="{00000000-0015-0000-FFFF-FFFF0B000000}" keepAlive="1" name="Query - FCC (Average)" description="Connection to the 'FCC (Average)' query in the workbook." type="5" refreshedVersion="6" background="1" saveData="1">
    <dbPr connection="Provider=Microsoft.Mashup.OleDb.1;Data Source=$Workbook$;Location=FCC (Average);Extended Properties=&quot;&quot;" command="SELECT * FROM [FCC (Average)]"/>
  </connection>
  <connection id="14" xr16:uid="{00000000-0015-0000-FFFF-FFFF0C000000}" keepAlive="1" name="Query - FCC/Barge" description="Connection to the 'FCC/Barge' query in the workbook." type="5" refreshedVersion="0" background="1">
    <dbPr connection="Provider=Microsoft.Mashup.OleDb.1;Data Source=$Workbook$;Location=FCC/Barge;Extended Properties=&quot;&quot;" command="SELECT * FROM [FCC/Barge]"/>
  </connection>
  <connection id="15" xr16:uid="{00000000-0015-0000-FFFF-FFFF0D000000}" keepAlive="1" name="Query - FCC/Moves/Current Shift" description="Connection to the 'FCC/Moves/Current Shift' query in the workbook." type="5" refreshedVersion="0" background="1">
    <dbPr connection="Provider=Microsoft.Mashup.OleDb.1;Data Source=$Workbook$;Location=&quot;FCC/Moves/Current Shift&quot;;Extended Properties=&quot;&quot;" command="SELECT * FROM [FCC/Moves/Current Shift]"/>
  </connection>
  <connection id="16" xr16:uid="{00000000-0015-0000-FFFF-FFFF0E000000}" keepAlive="1" name="Query - FCC/Next Shift" description="Connection to the 'FCC/Next Shift' query in the workbook." type="5" refreshedVersion="0" background="1">
    <dbPr connection="Provider=Microsoft.Mashup.OleDb.1;Data Source=$Workbook$;Location=&quot;FCC/Next Shift&quot;;Extended Properties=&quot;&quot;" command="SELECT * FROM [FCC/Next Shift]"/>
  </connection>
  <connection id="17" xr16:uid="{00000000-0015-0000-FFFF-FFFF0F000000}" keepAlive="1" name="Query - FCC/TEU/Current Shift" description="Connection to the 'FCC/TEU/Current Shift' query in the workbook." type="5" refreshedVersion="0" background="1">
    <dbPr connection="Provider=Microsoft.Mashup.OleDb.1;Data Source=$Workbook$;Location=&quot;FCC/TEU/Current Shift&quot;;Extended Properties=&quot;&quot;" command="SELECT * FROM [FCC/TEU/Current Shift]"/>
  </connection>
  <connection id="18" xr16:uid="{00000000-0015-0000-FFFF-FFFF10000000}" keepAlive="1" name="Query - FCC/TEU/Previous Shifts" description="Connection to the 'FCC/TEU/Previous Shifts' query in the workbook." type="5" refreshedVersion="0" background="1">
    <dbPr connection="Provider=Microsoft.Mashup.OleDb.1;Data Source=$Workbook$;Location=&quot;FCC/TEU/Previous Shifts&quot;;Extended Properties=&quot;&quot;" command="SELECT * FROM [FCC/TEU/Previous Shifts]"/>
  </connection>
  <connection id="19" xr16:uid="{00000000-0015-0000-FFFF-FFFF11000000}" keepAlive="1" name="Query - FCC/Total/Barge" description="Connection to the 'FCC/Total/Barge' query in the workbook." type="5" refreshedVersion="6" background="1" saveData="1">
    <dbPr connection="Provider=Microsoft.Mashup.OleDb.1;Data Source=$Workbook$;Location=FCC/Total/Barge;Extended Properties=&quot;&quot;" command="SELECT * FROM [FCC/Total/Barge]"/>
  </connection>
  <connection id="20" xr16:uid="{00000000-0015-0000-FFFF-FFFF12000000}" keepAlive="1" name="Query - FCC/Total/Dis-Load-TEU" description="Connection to the 'FCC/Total/Dis-Load-TEU' query in the workbook." type="5" refreshedVersion="6" background="1" saveData="1">
    <dbPr connection="Provider=Microsoft.Mashup.OleDb.1;Data Source=$Workbook$;Location=FCC/Total/Dis-Load-TEU;Extended Properties=&quot;&quot;" command="SELECT * FROM [FCC/Total/Dis-Load-TEU]"/>
  </connection>
  <connection id="21" xr16:uid="{00000000-0015-0000-FFFF-FFFF13000000}" keepAlive="1" name="Query - Gate In/Out" description="Connection to the 'Gate In/Out' query in the workbook." type="5" refreshedVersion="6" background="1" saveData="1">
    <dbPr connection="Provider=Microsoft.Mashup.OleDb.1;Data Source=$Workbook$;Location=Gate In/Out;Extended Properties=&quot;&quot;" command="SELECT * FROM [Gate In/Out]"/>
  </connection>
  <connection id="22" xr16:uid="{00000000-0015-0000-FFFF-FFFF14000000}" keepAlive="1" name="Query - Grand Total" description="Connection to the 'Grand Total' query in the workbook." type="5" refreshedVersion="6" background="1" saveData="1">
    <dbPr connection="Provider=Microsoft.Mashup.OleDb.1;Data Source=$Workbook$;Location=Grand Total;Extended Properties=&quot;&quot;" command="SELECT * FROM [Grand Total]"/>
  </connection>
  <connection id="23" xr16:uid="{00000000-0015-0000-FFFF-FFFF15000000}" keepAlive="1" name="Query - Ground Slot" description="Connection to the 'Ground Slot' query in the workbook." type="5" refreshedVersion="0" background="1">
    <dbPr connection="Provider=Microsoft.Mashup.OleDb.1;Data Source=$Workbook$;Location=&quot;Ground Slot&quot;;Extended Properties=&quot;&quot;" command="SELECT * FROM [Ground Slot]"/>
  </connection>
  <connection id="24" xr16:uid="{00000000-0015-0000-FFFF-FFFF16000000}" keepAlive="1" name="Query - History" description="Connection to the 'History' query in the workbook." type="5" refreshedVersion="6" saveData="1">
    <dbPr connection="Provider=Microsoft.Mashup.OleDb.1;Data Source=$Workbook$;Location=History;Extended Properties=&quot;&quot;" command="SELECT * FROM [History]"/>
    <extLst>
      <ext xmlns:x15="http://schemas.microsoft.com/office/spreadsheetml/2010/11/main" uri="{DE250136-89BD-433C-8126-D09CA5730AF9}">
        <x15:connection id="" excludeFromRefreshAll="1"/>
      </ext>
    </extLst>
  </connection>
  <connection id="25" xr16:uid="{00000000-0015-0000-FFFF-FFFF17000000}" keepAlive="1" name="Query - History (3)" description="Connection to the 'History (3)' query in the workbook." type="5" refreshedVersion="6" saveData="1">
    <dbPr connection="Provider=Microsoft.Mashup.OleDb.1;Data Source=$Workbook$;Location=&quot;History (3)&quot;;Extended Properties=&quot;&quot;" command="SELECT * FROM [History (3)]"/>
    <extLst>
      <ext xmlns:x15="http://schemas.microsoft.com/office/spreadsheetml/2010/11/main" uri="{DE250136-89BD-433C-8126-D09CA5730AF9}">
        <x15:connection id="" excludeFromRefreshAll="1"/>
      </ext>
    </extLst>
  </connection>
  <connection id="26" xr16:uid="{00000000-0015-0000-FFFF-FFFF18000000}" keepAlive="1" name="Query - Im/Ex" description="Connection to the 'Im/Ex' query in the workbook." type="5" refreshedVersion="6" background="1" saveData="1">
    <dbPr connection="Provider=Microsoft.Mashup.OleDb.1;Data Source=$Workbook$;Location=Im/Ex;Extended Properties=&quot;&quot;" command="SELECT * FROM [Im/Ex]"/>
  </connection>
  <connection id="27" xr16:uid="{00000000-0015-0000-FFFF-FFFF19000000}" keepAlive="1" name="Query - Import by ICDs" description="Connection to the 'Import by ICDs' query in the workbook." type="5" refreshedVersion="6" saveData="1">
    <dbPr connection="Provider=Microsoft.Mashup.OleDb.1;Data Source=$Workbook$;Location=&quot;Import by ICDs&quot;;Extended Properties=&quot;&quot;" command="SELECT * FROM [Import by ICDs]"/>
    <extLst>
      <ext xmlns:x15="http://schemas.microsoft.com/office/spreadsheetml/2010/11/main" uri="{DE250136-89BD-433C-8126-D09CA5730AF9}">
        <x15:connection id="" excludeFromRefreshAll="1"/>
      </ext>
    </extLst>
  </connection>
  <connection id="28" xr16:uid="{00000000-0015-0000-FFFF-FFFF1A000000}" keepAlive="1" name="Query - In/Out Master" description="Connection to the 'In/Out Master' query in the workbook." type="5" refreshedVersion="0" background="1">
    <dbPr connection="Provider=Microsoft.Mashup.OleDb.1;Data Source=$Workbook$;Location=&quot;In/Out Master&quot;;Extended Properties=&quot;&quot;" command="SELECT * FROM [In/Out Master]"/>
  </connection>
  <connection id="29" xr16:uid="{00000000-0015-0000-FFFF-FFFF1B000000}" keepAlive="1" name="Query - In/Out Master (2)" description="Connection to the 'In/Out Master (2)' query in the workbook." type="5" refreshedVersion="7" background="1" saveData="1">
    <dbPr connection="Provider=Microsoft.Mashup.OleDb.1;Data Source=$Workbook$;Location=&quot;In/Out Master (2)&quot;;Extended Properties=&quot;&quot;" command="SELECT * FROM [In/Out Master (2)]"/>
  </connection>
  <connection id="30" xr16:uid="{00000000-0015-0000-FFFF-FFFF1C000000}" keepAlive="1" name="Query - In/Out(1)" description="Connection to the 'In/Out' query in the workbook." type="5" refreshedVersion="6" background="1" saveData="1">
    <dbPr connection="Provider=Microsoft.Mashup.OleDb.1;Data Source=$Workbook$;Location=In/Out;Extended Properties=&quot;&quot;" command="SELECT * FROM [In/Out]"/>
  </connection>
  <connection id="31" xr16:uid="{00000000-0015-0000-FFFF-FFFF1D000000}" keepAlive="1" name="Query - Inventory" description="Connection to the 'Inventory' query in the workbook." type="5" refreshedVersion="0" background="1">
    <dbPr connection="Provider=Microsoft.Mashup.OleDb.1;Data Source=$Workbook$;Location=Inventory;Extended Properties=&quot;&quot;" command="SELECT * FROM [Inventory]"/>
  </connection>
  <connection id="32" xr16:uid="{00000000-0015-0000-FFFF-FFFF1E000000}" keepAlive="1" name="Query - Login Time" description="Connection to the 'Login Time' query in the workbook." type="5" refreshedVersion="0" background="1">
    <dbPr connection="Provider=Microsoft.Mashup.OleDb.1;Data Source=$Workbook$;Location=&quot;Login Time&quot;;Extended Properties=&quot;&quot;" command="SELECT * FROM [Login Time]"/>
  </connection>
  <connection id="33" xr16:uid="{00000000-0015-0000-FFFF-FFFF1F000000}" keepAlive="1" name="Query - Login Time 1 Shift" description="Connection to the 'Login Time 1 Shift' query in the workbook." type="5" refreshedVersion="0" background="1">
    <dbPr connection="Provider=Microsoft.Mashup.OleDb.1;Data Source=$Workbook$;Location=&quot;Login Time 1 Shift&quot;;Extended Properties=&quot;&quot;" command="SELECT * FROM [Login Time 1 Shift]"/>
  </connection>
  <connection id="34" xr16:uid="{00000000-0015-0000-FFFF-FFFF20000000}" keepAlive="1" name="Query - Login Time 1 Shift-Group" description="Connection to the 'Login Time 1 Shift-Group' query in the workbook." type="5" refreshedVersion="0" background="1">
    <dbPr connection="Provider=Microsoft.Mashup.OleDb.1;Data Source=$Workbook$;Location=&quot;Login Time 1 Shift-Group&quot;;Extended Properties=&quot;&quot;" command="SELECT * FROM [Login Time 1 Shift-Group]"/>
  </connection>
  <connection id="35" xr16:uid="{00000000-0015-0000-FFFF-FFFF21000000}" keepAlive="1" name="Query - Login Time 1 Shift-No Equip" description="Connection to the 'Login Time 1 Shift-No Equip' query in the workbook." type="5" refreshedVersion="0" background="1">
    <dbPr connection="Provider=Microsoft.Mashup.OleDb.1;Data Source=$Workbook$;Location=&quot;Login Time 1 Shift-No Equip&quot;;Extended Properties=&quot;&quot;" command="SELECT * FROM [Login Time 1 Shift-No Equip]"/>
  </connection>
  <connection id="36" xr16:uid="{00000000-0015-0000-FFFF-FFFF22000000}" keepAlive="1" name="Query - Login Time 1 Shift-No Opr" description="Connection to the 'Login Time 1 Shift-No Opr' query in the workbook." type="5" refreshedVersion="0" background="1">
    <dbPr connection="Provider=Microsoft.Mashup.OleDb.1;Data Source=$Workbook$;Location=&quot;Login Time 1 Shift-No Opr&quot;;Extended Properties=&quot;&quot;" command="SELECT * FROM [Login Time 1 Shift-No Opr]"/>
  </connection>
  <connection id="37" xr16:uid="{00000000-0015-0000-FFFF-FFFF23000000}" keepAlive="1" name="Query - Login Time 2 Shift" description="Connection to the 'Login Time 2 Shift' query in the workbook." type="5" refreshedVersion="0" background="1">
    <dbPr connection="Provider=Microsoft.Mashup.OleDb.1;Data Source=$Workbook$;Location=&quot;Login Time 2 Shift&quot;;Extended Properties=&quot;&quot;" command="SELECT * FROM [Login Time 2 Shift]"/>
  </connection>
  <connection id="38" xr16:uid="{00000000-0015-0000-FFFF-FFFF24000000}" keepAlive="1" name="Query - Login Time 2 Shift - 1" description="Connection to the 'Login Time 2 Shift - 1' query in the workbook." type="5" refreshedVersion="0" background="1">
    <dbPr connection="Provider=Microsoft.Mashup.OleDb.1;Data Source=$Workbook$;Location=&quot;Login Time 2 Shift - 1&quot;;Extended Properties=&quot;&quot;" command="SELECT * FROM [Login Time 2 Shift - 1]"/>
  </connection>
  <connection id="39" xr16:uid="{00000000-0015-0000-FFFF-FFFF25000000}" keepAlive="1" name="Query - Login Time 2 Shift - 2" description="Connection to the 'Login Time 2 Shift - 2' query in the workbook." type="5" refreshedVersion="0" background="1">
    <dbPr connection="Provider=Microsoft.Mashup.OleDb.1;Data Source=$Workbook$;Location=&quot;Login Time 2 Shift - 2&quot;;Extended Properties=&quot;&quot;" command="SELECT * FROM [Login Time 2 Shift - 2]"/>
  </connection>
  <connection id="40" xr16:uid="{00000000-0015-0000-FFFF-FFFF26000000}" keepAlive="1" name="Query - Mail" description="Connection to the 'Mail' query in the workbook." type="5" refreshedVersion="6" background="1" saveData="1">
    <dbPr connection="Provider=Microsoft.Mashup.OleDb.1;Data Source=$Workbook$;Location=Mail;Extended Properties=&quot;&quot;" command="SELECT * FROM [Mail]"/>
  </connection>
  <connection id="41" xr16:uid="{85DAC1D2-7EBB-47B6-A06B-D880FC141C99}" name="Query - Manual Crane" description="Connection to the 'Manual Crane' query in the workbook." type="100" refreshedVersion="6" minRefreshableVersion="5" saveData="1">
    <extLst>
      <ext xmlns:x15="http://schemas.microsoft.com/office/spreadsheetml/2010/11/main" uri="{DE250136-89BD-433C-8126-D09CA5730AF9}">
        <x15:connection id="a8c87996-5aec-47c6-9b6a-fff25493d5ac"/>
      </ext>
    </extLst>
  </connection>
  <connection id="42" xr16:uid="{00000000-0015-0000-FFFF-FFFF27000000}" keepAlive="1" name="Query - Moves/Crane" description="Connection to the 'Moves/Crane' query in the workbook." type="5" refreshedVersion="0" background="1">
    <dbPr connection="Provider=Microsoft.Mashup.OleDb.1;Data Source=$Workbook$;Location=Moves/Crane;Extended Properties=&quot;&quot;" command="SELECT * FROM [Moves/Crane]"/>
  </connection>
  <connection id="43" xr16:uid="{00000000-0015-0000-FFFF-FFFF28000000}" keepAlive="1" name="Query - Moves/FCC" description="Connection to the 'Moves/FCC' query in the workbook." type="5" refreshedVersion="6" background="1" saveData="1">
    <dbPr connection="Provider=Microsoft.Mashup.OleDb.1;Data Source=$Workbook$;Location=Moves/FCC;Extended Properties=&quot;&quot;" command="SELECT * FROM [Moves/FCC]"/>
  </connection>
  <connection id="44" xr16:uid="{00000000-0015-0000-FFFF-FFFF29000000}" keepAlive="1" name="Query - Moves/QC" description="Connection to the 'Moves/QC' query in the workbook." type="5" refreshedVersion="6" background="1" saveData="1">
    <dbPr connection="Provider=Microsoft.Mashup.OleDb.1;Data Source=$Workbook$;Location=Moves/QC;Extended Properties=&quot;&quot;" command="SELECT * FROM [Moves/QC]"/>
  </connection>
  <connection id="45" xr16:uid="{00000000-0015-0000-FFFF-FFFF2A000000}" keepAlive="1" name="Query - MTY volume per line" description="Connection to the 'MTY volume per line' query in the workbook." type="5" refreshedVersion="6" background="1" saveData="1">
    <dbPr connection="Provider=Microsoft.Mashup.OleDb.1;Data Source=$Workbook$;Location=MTY volume per line;Extended Properties=&quot;&quot;" command="SELECT * FROM [MTY volume per line]"/>
  </connection>
  <connection id="46" xr16:uid="{00000000-0015-0000-FFFF-FFFF2B000000}" keepAlive="1" name="Query - NoOpr-In-0" description="Connection to the 'NoOpr-In-0' query in the workbook." type="5" refreshedVersion="0" background="1">
    <dbPr connection="Provider=Microsoft.Mashup.OleDb.1;Data Source=$Workbook$;Location=NoOpr-In-0;Extended Properties=&quot;&quot;" command="SELECT * FROM [NoOpr-In-0]"/>
  </connection>
  <connection id="47" xr16:uid="{00000000-0015-0000-FFFF-FFFF2C000000}" keepAlive="1" name="Query - NoOpr-In-1" description="Connection to the 'NoOpr-In-1' query in the workbook." type="5" refreshedVersion="0" background="1">
    <dbPr connection="Provider=Microsoft.Mashup.OleDb.1;Data Source=$Workbook$;Location=NoOpr-In-1;Extended Properties=&quot;&quot;" command="SELECT * FROM [NoOpr-In-1]"/>
  </connection>
  <connection id="48" xr16:uid="{00000000-0015-0000-FFFF-FFFF2D000000}" keepAlive="1" name="Query - NoOpr-Inner" description="Connection to the 'NoOpr-Inner' query in the workbook." type="5" refreshedVersion="0" background="1">
    <dbPr connection="Provider=Microsoft.Mashup.OleDb.1;Data Source=$Workbook$;Location=NoOpr-Inner;Extended Properties=&quot;&quot;" command="SELECT * FROM [NoOpr-Inner]"/>
  </connection>
  <connection id="49" xr16:uid="{00000000-0015-0000-FFFF-FFFF2E000000}" keepAlive="1" name="Query - NoOpr-Inner-Login" description="Connection to the 'NoOpr-Inner-Login' query in the workbook." type="5" refreshedVersion="0" background="1">
    <dbPr connection="Provider=Microsoft.Mashup.OleDb.1;Data Source=$Workbook$;Location=NoOpr-Inner-Login;Extended Properties=&quot;&quot;" command="SELECT * FROM [NoOpr-Inner-Login]"/>
  </connection>
  <connection id="50" xr16:uid="{00000000-0015-0000-FFFF-FFFF2F000000}" keepAlive="1" name="Query - NoOpr-Left In" description="Connection to the 'NoOpr-Left In' query in the workbook." type="5" refreshedVersion="0" background="1">
    <dbPr connection="Provider=Microsoft.Mashup.OleDb.1;Data Source=$Workbook$;Location=&quot;NoOpr-Left In&quot;;Extended Properties=&quot;&quot;" command="SELECT * FROM [NoOpr-Left In]"/>
  </connection>
  <connection id="51" xr16:uid="{00000000-0015-0000-FFFF-FFFF30000000}" keepAlive="1" name="Query - Opr" description="Connection to the 'Opr' query in the workbook." type="5" refreshedVersion="0" background="1">
    <dbPr connection="Provider=Microsoft.Mashup.OleDb.1;Data Source=$Workbook$;Location=Opr;Extended Properties=&quot;&quot;" command="SELECT * FROM [Opr]"/>
  </connection>
  <connection id="52" xr16:uid="{00000000-0015-0000-FFFF-FFFF32000000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53" xr16:uid="{D012F5F7-C3FA-4FC9-8C29-98E812178981}" keepAlive="1" name="Query - QC Moves" description="Connection to the 'QC Moves' query in the workbook." type="5" refreshedVersion="6" background="1" saveData="1">
    <dbPr connection="Provider=Microsoft.Mashup.OleDb.1;Data Source=$Workbook$;Location=QC Moves;Extended Properties=&quot;&quot;" command="SELECT * FROM [QC Moves]"/>
  </connection>
  <connection id="54" xr16:uid="{00000000-0015-0000-FFFF-FFFF33000000}" keepAlive="1" name="Query - QC/Barge" description="Connection to the 'QC/Barge' query in the workbook." type="5" refreshedVersion="0" background="1">
    <dbPr connection="Provider=Microsoft.Mashup.OleDb.1;Data Source=$Workbook$;Location=QC/Barge;Extended Properties=&quot;&quot;" command="SELECT * FROM [QC/Barge]"/>
  </connection>
  <connection id="55" xr16:uid="{00000000-0015-0000-FFFF-FFFF34000000}" keepAlive="1" name="Query - QC/Moves/Current Shift" description="Connection to the 'QC/Moves/Current Shift' query in the workbook." type="5" refreshedVersion="0" background="1">
    <dbPr connection="Provider=Microsoft.Mashup.OleDb.1;Data Source=$Workbook$;Location=&quot;QC/Moves/Current Shift&quot;;Extended Properties=&quot;&quot;" command="SELECT * FROM [QC/Moves/Current Shift]"/>
  </connection>
  <connection id="56" xr16:uid="{00000000-0015-0000-FFFF-FFFF35000000}" keepAlive="1" name="Query - QC/Next Shift" description="Connection to the 'QC/Next Shift' query in the workbook." type="5" refreshedVersion="0" background="1">
    <dbPr connection="Provider=Microsoft.Mashup.OleDb.1;Data Source=$Workbook$;Location=&quot;QC/Next Shift&quot;;Extended Properties=&quot;&quot;" command="SELECT * FROM [QC/Next Shift]"/>
  </connection>
  <connection id="57" xr16:uid="{00000000-0015-0000-FFFF-FFFF36000000}" keepAlive="1" name="Query - QC/TEU/Current Shift" description="Connection to the 'QC/TEU/Current Shift' query in the workbook." type="5" refreshedVersion="0" background="1">
    <dbPr connection="Provider=Microsoft.Mashup.OleDb.1;Data Source=$Workbook$;Location=&quot;QC/TEU/Current Shift&quot;;Extended Properties=&quot;&quot;" command="SELECT * FROM [QC/TEU/Current Shift]"/>
  </connection>
  <connection id="58" xr16:uid="{00000000-0015-0000-FFFF-FFFF37000000}" keepAlive="1" name="Query - QC/TEU/Previous Shifts" description="Connection to the 'QC/TEU/Previous Shifts' query in the workbook." type="5" refreshedVersion="0" background="1">
    <dbPr connection="Provider=Microsoft.Mashup.OleDb.1;Data Source=$Workbook$;Location=&quot;QC/TEU/Previous Shifts&quot;;Extended Properties=&quot;&quot;" command="SELECT * FROM [QC/TEU/Previous Shifts]"/>
  </connection>
  <connection id="59" xr16:uid="{00000000-0015-0000-FFFF-FFFF38000000}" keepAlive="1" name="Query - QC/Total/Barge" description="Connection to the 'QC/Total/Barge' query in the workbook." type="5" refreshedVersion="6" background="1" saveData="1">
    <dbPr connection="Provider=Microsoft.Mashup.OleDb.1;Data Source=$Workbook$;Location=QC/Total/Barge;Extended Properties=&quot;&quot;" command="SELECT * FROM [QC/Total/Barge]"/>
  </connection>
  <connection id="60" xr16:uid="{00000000-0015-0000-FFFF-FFFF39000000}" keepAlive="1" name="Query - QC/Total/Dis-Load-TEU" description="Connection to the 'QC/Total/Dis-Load-TEU' query in the workbook." type="5" refreshedVersion="6" background="1" saveData="1">
    <dbPr connection="Provider=Microsoft.Mashup.OleDb.1;Data Source=$Workbook$;Location=QC/Total/Dis-Load-TEU;Extended Properties=&quot;&quot;" command="SELECT * FROM [QC/Total/Dis-Load-TEU]"/>
  </connection>
  <connection id="61" xr16:uid="{00000000-0015-0000-FFFF-FFFF3A000000}" keepAlive="1" name="Query - Quay Job" description="Connection to the 'Quay Job' query in the workbook." type="5" refreshedVersion="0" background="1">
    <dbPr connection="Provider=Microsoft.Mashup.OleDb.1;Data Source=$Workbook$;Location=&quot;Quay Job&quot;;Extended Properties=&quot;&quot;" command="SELECT * FROM [Quay Job]"/>
  </connection>
  <connection id="62" xr16:uid="{00000000-0015-0000-FFFF-FFFF3C000000}" keepAlive="1" name="Query - Remarshalling" description="Connection to the 'Remarshalling' query in the workbook." type="5" refreshedVersion="6" background="1" saveData="1">
    <dbPr connection="Provider=Microsoft.Mashup.OleDb.1;Data Source=$Workbook$;Location=Remarshalling;Extended Properties=&quot;&quot;" command="SELECT * FROM [Remarshalling]"/>
  </connection>
  <connection id="63" xr16:uid="{00000000-0015-0000-FFFF-FFFF3D000000}" keepAlive="1" name="Query - Reporter" description="Connection to the 'Reporter' query in the workbook." type="5" refreshedVersion="0" background="1">
    <dbPr connection="Provider=Microsoft.Mashup.OleDb.1;Data Source=$Workbook$;Location=Reporter;Extended Properties=&quot;&quot;" command="SELECT * FROM [Reporter]"/>
  </connection>
  <connection id="64" xr16:uid="{00000000-0015-0000-FFFF-FFFF40000000}" keepAlive="1" name="Query - RTG-Current Shift" description="Connection to the 'RTG-Current Shift' query in the workbook." type="5" refreshedVersion="0" background="1">
    <dbPr connection="Provider=Microsoft.Mashup.OleDb.1;Data Source=$Workbook$;Location=&quot;RTG-Current Shift&quot;;Extended Properties=&quot;&quot;" command="SELECT * FROM [RTG-Current Shift]"/>
  </connection>
  <connection id="65" xr16:uid="{00000000-0015-0000-FFFF-FFFF41000000}" keepAlive="1" name="Query - RTG-Current Shift-Detail" description="Connection to the 'RTG-Current Shift-Detail' query in the workbook." type="5" refreshedVersion="0" background="1">
    <dbPr connection="Provider=Microsoft.Mashup.OleDb.1;Data Source=$Workbook$;Location=&quot;RTG-Current Shift-Detail&quot;;Extended Properties=&quot;&quot;" command="SELECT * FROM [RTG-Current Shift-Detail]"/>
  </connection>
  <connection id="66" xr16:uid="{00000000-0015-0000-FFFF-FFFF42000000}" keepAlive="1" name="Query - RTG-Current Shift-EH" description="Connection to the 'RTG-Current Shift-EH' query in the workbook." type="5" refreshedVersion="6" background="1" saveData="1">
    <dbPr connection="Provider=Microsoft.Mashup.OleDb.1;Data Source=$Workbook$;Location=RTG-Current Shift-EH;Extended Properties=&quot;&quot;" command="SELECT * FROM [RTG-Current Shift-EH]"/>
  </connection>
  <connection id="67" xr16:uid="{00000000-0015-0000-FFFF-FFFF43000000}" keepAlive="1" name="Query - RTG-Current Shift-Final" description="Connection to the 'RTG-Current Shift-Final' query in the workbook." type="5" refreshedVersion="6" background="1" saveData="1">
    <dbPr connection="Provider=Microsoft.Mashup.OleDb.1;Data Source=$Workbook$;Location=RTG-Current Shift-Final;Extended Properties=&quot;&quot;" command="SELECT * FROM [RTG-Current Shift-Final]"/>
  </connection>
  <connection id="68" xr16:uid="{00000000-0015-0000-FFFF-FFFF44000000}" keepAlive="1" name="Query - RTG-Current Shift-Opr" description="Connection to the 'RTG-Current Shift-Opr' query in the workbook." type="5" refreshedVersion="0" background="1">
    <dbPr connection="Provider=Microsoft.Mashup.OleDb.1;Data Source=$Workbook$;Location=&quot;RTG-Current Shift-Opr&quot;;Extended Properties=&quot;&quot;" command="SELECT * FROM [RTG-Current Shift-Opr]"/>
  </connection>
  <connection id="69" xr16:uid="{00000000-0015-0000-FFFF-FFFF45000000}" keepAlive="1" name="Query - RTG-Current Shift-RS" description="Connection to the 'RTG-Current Shift-RS' query in the workbook." type="5" refreshedVersion="6" background="1" saveData="1">
    <dbPr connection="Provider=Microsoft.Mashup.OleDb.1;Data Source=$Workbook$;Location=RTG-Current Shift-RS;Extended Properties=&quot;&quot;" command="SELECT * FROM [RTG-Current Shift-RS]"/>
  </connection>
  <connection id="70" xr16:uid="{00000000-0015-0000-FFFF-FFFF46000000}" keepAlive="1" name="Query - RTG-Current Shift-RTG" description="Connection to the 'RTG-Current Shift-RTG' query in the workbook." type="5" refreshedVersion="6" background="1" saveData="1">
    <dbPr connection="Provider=Microsoft.Mashup.OleDb.1;Data Source=$Workbook$;Location=RTG-Current Shift-RTG;Extended Properties=&quot;&quot;" command="SELECT * FROM [RTG-Current Shift-RTG]"/>
  </connection>
  <connection id="71" xr16:uid="{00000000-0015-0000-FFFF-FFFF47000000}" keepAlive="1" name="Query - RTG-Current Shift-Total" description="Connection to the 'RTG-Current Shift-Total' query in the workbook." type="5" refreshedVersion="0" background="1">
    <dbPr connection="Provider=Microsoft.Mashup.OleDb.1;Data Source=$Workbook$;Location=&quot;RTG-Current Shift-Total&quot;;Extended Properties=&quot;&quot;" command="SELECT * FROM [RTG-Current Shift-Total]"/>
  </connection>
  <connection id="72" xr16:uid="{00000000-0015-0000-FFFF-FFFF48000000}" keepAlive="1" name="Query - Shift" description="Connection to the 'Shift' query in the workbook." type="5" refreshedVersion="0" background="1">
    <dbPr connection="Provider=Microsoft.Mashup.OleDb.1;Data Source=$Workbook$;Location=Shift;Extended Properties=&quot;&quot;" command="SELECT * FROM [Shift]"/>
  </connection>
  <connection id="73" xr16:uid="{00000000-0015-0000-FFFF-FFFF49000000}" keepAlive="1" name="Query - TB_STAFF" description="Connection to the 'TB_STAFF' query in the workbook." type="5" refreshedVersion="0" background="1">
    <dbPr connection="Provider=Microsoft.Mashup.OleDb.1;Data Source=$Workbook$;Location=TB_STAFF;Extended Properties=&quot;&quot;" command="SELECT * FROM [TB_STAFF]"/>
  </connection>
  <connection id="74" xr16:uid="{E3062A29-658F-41BD-BFF8-27A73BF434E3}" keepAlive="1" name="Query - TK Moves" description="Connection to the 'TK Moves' query in the workbook." type="5" refreshedVersion="6" background="1" saveData="1">
    <dbPr connection="Provider=Microsoft.Mashup.OleDb.1;Data Source=$Workbook$;Location=TK Moves;Extended Properties=&quot;&quot;" command="SELECT * FROM [TK Moves]"/>
  </connection>
  <connection id="75" xr16:uid="{61578289-E2A4-46FB-9294-A5340734A93B}" keepAlive="1" name="Query - Total Crane" description="Connection to the 'Total Crane' query in the workbook." type="5" refreshedVersion="6" background="1" saveData="1">
    <dbPr connection="Provider=Microsoft.Mashup.OleDb.1;Data Source=$Workbook$;Location=Total Crane;Extended Properties=&quot;&quot;" command="SELECT * FROM [Total Crane]"/>
  </connection>
  <connection id="76" xr16:uid="{00000000-0015-0000-FFFF-FFFF4A000000}" keepAlive="1" name="Query - Total Ground Slot" description="Connection to the 'Total Ground Slot' query in the workbook." type="5" refreshedVersion="0" background="1">
    <dbPr connection="Provider=Microsoft.Mashup.OleDb.1;Data Source=$Workbook$;Location=&quot;Total Ground Slot&quot;;Extended Properties=&quot;&quot;" command="SELECT * FROM [Total Ground Slot]"/>
  </connection>
  <connection id="77" xr16:uid="{00000000-0015-0000-FFFF-FFFF4B000000}" keepAlive="1" name="Query - Total Plug" description="Connection to the 'Total Plug' query in the workbook." type="5" refreshedVersion="0" background="1">
    <dbPr connection="Provider=Microsoft.Mashup.OleDb.1;Data Source=$Workbook$;Location=&quot;Total Plug&quot;;Extended Properties=&quot;&quot;" command="SELECT * FROM [Total Plug]"/>
  </connection>
  <connection id="78" xr16:uid="{00000000-0015-0000-FFFF-FFFF4C000000}" keepAlive="1" name="Query - Total Reefer Plug" description="Connection to the 'Total Reefer Plug' query in the workbook." type="5" refreshedVersion="0" background="1">
    <dbPr connection="Provider=Microsoft.Mashup.OleDb.1;Data Source=$Workbook$;Location=&quot;Total Reefer Plug&quot;;Extended Properties=&quot;&quot;" command="SELECT * FROM [Total Reefer Plug]"/>
  </connection>
  <connection id="79" xr16:uid="{00000000-0015-0000-FFFF-FFFF4D000000}" keepAlive="1" name="Query - Used Equip" description="Connection to the 'Used Equip' query in the workbook." type="5" refreshedVersion="7" background="1" saveData="1">
    <dbPr connection="Provider=Microsoft.Mashup.OleDb.1;Data Source=$Workbook$;Location=&quot;Used Equip&quot;;Extended Properties=&quot;&quot;" command="SELECT * FROM [Used Equip]"/>
  </connection>
  <connection id="80" xr16:uid="{00000000-0015-0000-FFFF-FFFF4E000000}" keepAlive="1" name="Query - Vessel" description="Connection to the 'Vessel' query in the workbook." type="5" refreshedVersion="0" background="1">
    <dbPr connection="Provider=Microsoft.Mashup.OleDb.1;Data Source=$Workbook$;Location=Vessel;Extended Properties=&quot;&quot;" command="SELECT * FROM [Vessel]"/>
  </connection>
  <connection id="81" xr16:uid="{00000000-0015-0000-FFFF-FFFF4F000000}" keepAlive="1" name="Query - Vessel/Total Dis-Load(1)" description="Connection to the 'Vessel/Total Dis-Load' query in the workbook." type="5" refreshedVersion="6" background="1" saveData="1">
    <dbPr connection="Provider=Microsoft.Mashup.OleDb.1;Data Source=$Workbook$;Location=Vessel/Total Dis-Load;Extended Properties=&quot;&quot;" command="SELECT * FROM [Vessel/Total Dis-Load]"/>
  </connection>
  <connection id="82" xr16:uid="{00000000-0015-0000-FFFF-FFFF50000000}" keepAlive="1" name="Query - Vessel/Total(1)" description="Connection to the 'Vessel/Total' query in the workbook." type="5" refreshedVersion="6" background="1" saveData="1">
    <dbPr connection="Provider=Microsoft.Mashup.OleDb.1;Data Source=$Workbook$;Location=Vessel/Total;Extended Properties=&quot;&quot;" command="SELECT * FROM [Vessel/Total]"/>
  </connection>
  <connection id="83" xr16:uid="{00000000-0015-0000-FFFF-FFFF51000000}" keepAlive="1" name="Query - Yard Density" description="Connection to the 'Yard Density' query in the workbook." type="5" refreshedVersion="6" background="1" saveData="1">
    <dbPr connection="Provider=Microsoft.Mashup.OleDb.1;Data Source=$Workbook$;Location=Yard Density;Extended Properties=&quot;&quot;" command="SELECT * FROM [Yard Density]"/>
  </connection>
  <connection id="84" xr16:uid="{00000000-0015-0000-FFFF-FFFF52000000}" keepAlive="1" name="Query - Yard Density Master" description="Connection to the 'Yard Density Master' query in the workbook." type="5" refreshedVersion="0" background="1">
    <dbPr connection="Provider=Microsoft.Mashup.OleDb.1;Data Source=$Workbook$;Location=&quot;Yard Density Master&quot;;Extended Properties=&quot;&quot;" command="SELECT * FROM [Yard Density Master]"/>
  </connection>
  <connection id="85" xr16:uid="{00000000-0015-0000-FFFF-FFFF53000000}" keepAlive="1" name="Query - YT" description="Connection to the 'YT' query in the workbook." type="5" refreshedVersion="0" saveData="1">
    <dbPr connection="Provider=Microsoft.Mashup.OleDb.1;Data Source=$Workbook$;Location=YT;Extended Properties=&quot;&quot;" command="SELECT * FROM [YT]"/>
    <extLst>
      <ext xmlns:x15="http://schemas.microsoft.com/office/spreadsheetml/2010/11/main" uri="{DE250136-89BD-433C-8126-D09CA5730AF9}">
        <x15:connection id="" excludeFromRefreshAll="1"/>
      </ext>
    </extLst>
  </connection>
  <connection id="86" xr16:uid="{00000000-0015-0000-FFFF-FFFF54000000}" keepAlive="1" name="Query - YT-Final" description="Connection to the 'YT-Final' query in the workbook." type="5" refreshedVersion="0" saveData="1">
    <dbPr connection="Provider=Microsoft.Mashup.OleDb.1;Data Source=$Workbook$;Location=YT-Final;Extended Properties=&quot;&quot;" command="SELECT * FROM [YT-Final]"/>
    <extLst>
      <ext xmlns:x15="http://schemas.microsoft.com/office/spreadsheetml/2010/11/main" uri="{DE250136-89BD-433C-8126-D09CA5730AF9}">
        <x15:connection id="" excludeFromRefreshAll="1"/>
      </ext>
    </extLst>
  </connection>
  <connection id="87" xr16:uid="{00000000-0015-0000-FFFF-FFFF55000000}" keepAlive="1" name="Query - YT-In-0" description="Connection to the 'YT-In-0' query in the workbook." type="5" refreshedVersion="0" saveData="1">
    <dbPr connection="Provider=Microsoft.Mashup.OleDb.1;Data Source=$Workbook$;Location=YT-In-0;Extended Properties=&quot;&quot;" command="SELECT * FROM [YT-In-0]"/>
    <extLst>
      <ext xmlns:x15="http://schemas.microsoft.com/office/spreadsheetml/2010/11/main" uri="{DE250136-89BD-433C-8126-D09CA5730AF9}">
        <x15:connection id="" excludeFromRefreshAll="1"/>
      </ext>
    </extLst>
  </connection>
  <connection id="88" xr16:uid="{00000000-0015-0000-FFFF-FFFF56000000}" keepAlive="1" name="Query - YT-In-1" description="Connection to the 'YT-In-1' query in the workbook." type="5" refreshedVersion="0" saveData="1">
    <dbPr connection="Provider=Microsoft.Mashup.OleDb.1;Data Source=$Workbook$;Location=YT-In-1;Extended Properties=&quot;&quot;" command="SELECT * FROM [YT-In-1]"/>
    <extLst>
      <ext xmlns:x15="http://schemas.microsoft.com/office/spreadsheetml/2010/11/main" uri="{DE250136-89BD-433C-8126-D09CA5730AF9}">
        <x15:connection id="" excludeFromRefreshAll="1"/>
      </ext>
    </extLst>
  </connection>
  <connection id="89" xr16:uid="{00000000-0015-0000-FFFF-FFFF57000000}" keepAlive="1" name="Query - YT-Inner" description="Connection to the 'YT-Inner' query in the workbook." type="5" refreshedVersion="0" saveData="1">
    <dbPr connection="Provider=Microsoft.Mashup.OleDb.1;Data Source=$Workbook$;Location=YT-Inner;Extended Properties=&quot;&quot;" command="SELECT * FROM [YT-Inner]"/>
    <extLst>
      <ext xmlns:x15="http://schemas.microsoft.com/office/spreadsheetml/2010/11/main" uri="{DE250136-89BD-433C-8126-D09CA5730AF9}">
        <x15:connection id="" excludeFromRefreshAll="1"/>
      </ext>
    </extLst>
  </connection>
  <connection id="90" xr16:uid="{00000000-0015-0000-FFFF-FFFF58000000}" keepAlive="1" name="Query - YT-Inner-Login" description="Connection to the 'YT-Inner-Login' query in the workbook." type="5" refreshedVersion="0" saveData="1">
    <dbPr connection="Provider=Microsoft.Mashup.OleDb.1;Data Source=$Workbook$;Location=YT-Inner-Login;Extended Properties=&quot;&quot;" command="SELECT * FROM [YT-Inner-Login]"/>
    <extLst>
      <ext xmlns:x15="http://schemas.microsoft.com/office/spreadsheetml/2010/11/main" uri="{DE250136-89BD-433C-8126-D09CA5730AF9}">
        <x15:connection id="" excludeFromRefreshAll="1"/>
      </ext>
    </extLst>
  </connection>
  <connection id="91" xr16:uid="{00000000-0015-0000-FFFF-FFFF59000000}" keepAlive="1" name="Query - YT-Shift" description="Connection to the 'YT-Shift' query in the workbook." type="5" refreshedVersion="0" saveData="1">
    <dbPr connection="Provider=Microsoft.Mashup.OleDb.1;Data Source=$Workbook$;Location=YT-Shift;Extended Properties=&quot;&quot;" command="SELECT * FROM [YT-Shift]"/>
    <extLst>
      <ext xmlns:x15="http://schemas.microsoft.com/office/spreadsheetml/2010/11/main" uri="{DE250136-89BD-433C-8126-D09CA5730AF9}">
        <x15:connection id="" excludeFromRefreshAll="1"/>
      </ext>
    </extLst>
  </connection>
  <connection id="92" xr16:uid="{00000000-0015-0000-FFFF-FFFF5A000000}" keepAlive="1" name="Query - YT-Shift-Detail" description="Connection to the 'YT-Shift-Detail' query in the workbook." type="5" refreshedVersion="0" saveData="1">
    <dbPr connection="Provider=Microsoft.Mashup.OleDb.1;Data Source=$Workbook$;Location=YT-Shift-Detail;Extended Properties=&quot;&quot;" command="SELECT * FROM [YT-Shift-Detail]"/>
    <extLst>
      <ext xmlns:x15="http://schemas.microsoft.com/office/spreadsheetml/2010/11/main" uri="{DE250136-89BD-433C-8126-D09CA5730AF9}">
        <x15:connection id="" excludeFromRefreshAll="1"/>
      </ext>
    </extLst>
  </connection>
  <connection id="93" xr16:uid="{00000000-0015-0000-FFFF-FFFF5B000000}" keepAlive="1" name="Query - YT-Shift-Final" description="Connection to the 'YT-Shift-Final' query in the workbook." type="5" refreshedVersion="6" saveData="1">
    <dbPr connection="Provider=Microsoft.Mashup.OleDb.1;Data Source=$Workbook$;Location=YT-Shift-Final;Extended Properties=&quot;&quot;" command="SELECT * FROM [YT-Shift-Final]"/>
    <extLst>
      <ext xmlns:x15="http://schemas.microsoft.com/office/spreadsheetml/2010/11/main" uri="{DE250136-89BD-433C-8126-D09CA5730AF9}">
        <x15:connection id="" excludeFromRefreshAll="1"/>
      </ext>
    </extLst>
  </connection>
  <connection id="94" xr16:uid="{00000000-0015-0000-FFFF-FFFF5C000000}" keepAlive="1" name="Query - YT-Shift-Opr" description="Connection to the 'YT-Shift-Opr' query in the workbook." type="5" refreshedVersion="0" saveData="1">
    <dbPr connection="Provider=Microsoft.Mashup.OleDb.1;Data Source=$Workbook$;Location=YT-Shift-Opr;Extended Properties=&quot;&quot;" command="SELECT * FROM [YT-Shift-Opr]"/>
    <extLst>
      <ext xmlns:x15="http://schemas.microsoft.com/office/spreadsheetml/2010/11/main" uri="{DE250136-89BD-433C-8126-D09CA5730AF9}">
        <x15:connection id="" excludeFromRefreshAll="1"/>
      </ext>
    </extLst>
  </connection>
  <connection id="95" xr16:uid="{00000000-0015-0000-FFFF-FFFF5D000000}" keepAlive="1" name="Query - YT-Shift-Total" description="Connection to the 'YT-Shift-Total' query in the workbook." type="5" refreshedVersion="0" saveData="1">
    <dbPr connection="Provider=Microsoft.Mashup.OleDb.1;Data Source=$Workbook$;Location=YT-Shift-Total;Extended Properties=&quot;&quot;" command="SELECT * FROM [YT-Shift-Total]"/>
    <extLst>
      <ext xmlns:x15="http://schemas.microsoft.com/office/spreadsheetml/2010/11/main" uri="{DE250136-89BD-433C-8126-D09CA5730AF9}">
        <x15:connection id="" excludeFromRefreshAll="1"/>
      </ext>
    </extLst>
  </connection>
  <connection id="96" xr16:uid="{00000000-0015-0000-FFFF-FFFF5E000000}" keepAlive="1" name="Query - YT-Shift-YT" description="Connection to the 'YT-Shift-YT' query in the workbook." type="5" refreshedVersion="6" saveData="1">
    <dbPr connection="Provider=Microsoft.Mashup.OleDb.1;Data Source=$Workbook$;Location=YT-Shift-YT;Extended Properties=&quot;&quot;" command="SELECT * FROM [YT-Shift-YT]"/>
    <extLst>
      <ext xmlns:x15="http://schemas.microsoft.com/office/spreadsheetml/2010/11/main" uri="{DE250136-89BD-433C-8126-D09CA5730AF9}">
        <x15:connection id="" excludeFromRefreshAll="1"/>
      </ext>
    </extLst>
  </connection>
  <connection id="97" xr16:uid="{992E47A6-70A7-423A-89AD-BB334DE0964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<sst xmlns="http://schemas.openxmlformats.org/spreadsheetml/2006/main" count="1362" uniqueCount="402">
  <si>
    <t>OPERATION SHIFT REPORT</t>
  </si>
  <si>
    <t>1. Man Power</t>
  </si>
  <si>
    <t>On Duty Shift Deployment</t>
  </si>
  <si>
    <t>Next Shift Deployment</t>
  </si>
  <si>
    <t>SM</t>
  </si>
  <si>
    <t>QC</t>
  </si>
  <si>
    <t>FCC</t>
  </si>
  <si>
    <t>Tally</t>
  </si>
  <si>
    <t>RTG</t>
  </si>
  <si>
    <t>RS/EH/FL</t>
  </si>
  <si>
    <t>Truck</t>
  </si>
  <si>
    <t>Total</t>
  </si>
  <si>
    <t>2. Berth Status</t>
  </si>
  <si>
    <t>Berth</t>
  </si>
  <si>
    <t>Available</t>
  </si>
  <si>
    <t xml:space="preserve">Plan </t>
  </si>
  <si>
    <t>ETA</t>
  </si>
  <si>
    <t>Remarks</t>
  </si>
  <si>
    <t>3. No. Used Equipment in shift</t>
  </si>
  <si>
    <t>Equipment Name</t>
  </si>
  <si>
    <t>Moves/Crane</t>
  </si>
  <si>
    <t>4. Break Down Equipment</t>
  </si>
  <si>
    <t>Equipment</t>
  </si>
  <si>
    <t>5. Shift productivity to 0600/1800</t>
  </si>
  <si>
    <t>Vessel/Barge</t>
  </si>
  <si>
    <t>ATW</t>
  </si>
  <si>
    <t>ATC</t>
  </si>
  <si>
    <t>Moves</t>
  </si>
  <si>
    <t>Teus</t>
  </si>
  <si>
    <t>Discharge</t>
  </si>
  <si>
    <t>Loading</t>
  </si>
  <si>
    <t>EQU</t>
  </si>
  <si>
    <t>ATC.New</t>
  </si>
  <si>
    <t>Load</t>
  </si>
  <si>
    <t>TEUs</t>
  </si>
  <si>
    <t>Remark</t>
  </si>
  <si>
    <t>Remarshalling</t>
  </si>
  <si>
    <t>Gate in/out</t>
  </si>
  <si>
    <t>Grand Total</t>
  </si>
  <si>
    <t>Barge</t>
  </si>
  <si>
    <t>7. Extra Activities</t>
  </si>
  <si>
    <t xml:space="preserve"> </t>
  </si>
  <si>
    <t>Target Prod</t>
  </si>
  <si>
    <t>EH</t>
  </si>
  <si>
    <t>Login</t>
  </si>
  <si>
    <t>Prod</t>
  </si>
  <si>
    <t>Username</t>
  </si>
  <si>
    <t>RTG/RS/EH</t>
  </si>
  <si>
    <t>18</t>
  </si>
  <si>
    <t>1</t>
  </si>
  <si>
    <t>2</t>
  </si>
  <si>
    <t>3</t>
  </si>
  <si>
    <t>4</t>
  </si>
  <si>
    <t>5</t>
  </si>
  <si>
    <t>RS</t>
  </si>
  <si>
    <t>YT</t>
  </si>
  <si>
    <t>No.</t>
  </si>
  <si>
    <t>Barge Voyage</t>
  </si>
  <si>
    <t>Discharge/Loading</t>
  </si>
  <si>
    <t>First Move</t>
  </si>
  <si>
    <t>Last Move</t>
  </si>
  <si>
    <t>Volume</t>
  </si>
  <si>
    <t>Working Hours</t>
  </si>
  <si>
    <t>FCC Prod</t>
  </si>
  <si>
    <t>Average Prod</t>
  </si>
  <si>
    <t>Yard Density</t>
  </si>
  <si>
    <t>Import/Export in Main Yard</t>
  </si>
  <si>
    <t>Percentage</t>
  </si>
  <si>
    <t>Mode</t>
  </si>
  <si>
    <t>EMPTY YARD (A to B)</t>
  </si>
  <si>
    <t>Import</t>
  </si>
  <si>
    <t>MAIN YARD (C to P)</t>
  </si>
  <si>
    <t>Export</t>
  </si>
  <si>
    <t>REEFER PLUG</t>
  </si>
  <si>
    <t>Empty TEUs per Carrier</t>
  </si>
  <si>
    <t>Export by Vessels</t>
  </si>
  <si>
    <t>Carrier</t>
  </si>
  <si>
    <t>Service</t>
  </si>
  <si>
    <t>Vessel</t>
  </si>
  <si>
    <t>CMA</t>
  </si>
  <si>
    <t>In/Out TEUs</t>
  </si>
  <si>
    <t>Type</t>
  </si>
  <si>
    <t>Gate In</t>
  </si>
  <si>
    <t>Import by ICDs</t>
  </si>
  <si>
    <t>Barge Discharge</t>
  </si>
  <si>
    <t>ICD</t>
  </si>
  <si>
    <t>Average dwell time (Days)</t>
  </si>
  <si>
    <t>TEU Percentage</t>
  </si>
  <si>
    <t>Vessel Discharge</t>
  </si>
  <si>
    <t>Gate Out</t>
  </si>
  <si>
    <t>Barge Loading</t>
  </si>
  <si>
    <t>Vessel Loading</t>
  </si>
  <si>
    <t>Total In/Out</t>
  </si>
  <si>
    <t>Week</t>
  </si>
  <si>
    <t>Month</t>
  </si>
  <si>
    <t>Date</t>
  </si>
  <si>
    <t>Available ground slot/MTY area</t>
  </si>
  <si>
    <t>Available ground slot/FCL area</t>
  </si>
  <si>
    <t>Available ground slot/Whole yard</t>
  </si>
  <si>
    <t>TEU in CY/MTY area</t>
  </si>
  <si>
    <t>TEU in CY/FCL area</t>
  </si>
  <si>
    <t>TEU in CY/Whole yard</t>
  </si>
  <si>
    <t>YU MTY area</t>
  </si>
  <si>
    <t>YU FCL area</t>
  </si>
  <si>
    <t>YU Whole yard</t>
  </si>
  <si>
    <t>Reefer Plug (Qty)</t>
  </si>
  <si>
    <t>% Reefer Plug</t>
  </si>
  <si>
    <t>53</t>
  </si>
  <si>
    <t>Jan-22</t>
  </si>
  <si>
    <t>Feb-22</t>
  </si>
  <si>
    <t>6</t>
  </si>
  <si>
    <t>7</t>
  </si>
  <si>
    <t>8</t>
  </si>
  <si>
    <t>9</t>
  </si>
  <si>
    <t>Mar-22</t>
  </si>
  <si>
    <t>10</t>
  </si>
  <si>
    <t>11</t>
  </si>
  <si>
    <t>12</t>
  </si>
  <si>
    <t>13</t>
  </si>
  <si>
    <t>Apr-22</t>
  </si>
  <si>
    <t>14</t>
  </si>
  <si>
    <t>15</t>
  </si>
  <si>
    <t>16</t>
  </si>
  <si>
    <t>17</t>
  </si>
  <si>
    <t>May-22</t>
  </si>
  <si>
    <t>Reporter</t>
  </si>
  <si>
    <t>Shift</t>
  </si>
  <si>
    <t>Yard</t>
  </si>
  <si>
    <t>CLOSED
PERMANENT (SLOT)</t>
  </si>
  <si>
    <t>CLOSED
TEMPORARY (SLOT)</t>
  </si>
  <si>
    <t>Constant YARD</t>
  </si>
  <si>
    <t>% MTY IN MAIN YARD</t>
  </si>
  <si>
    <t>Night Shift</t>
  </si>
  <si>
    <t>EMPTY AREA</t>
  </si>
  <si>
    <t>MAIN AREA</t>
  </si>
  <si>
    <t>To</t>
  </si>
  <si>
    <t>CC</t>
  </si>
  <si>
    <t>Shift No.</t>
  </si>
  <si>
    <t>Day</t>
  </si>
  <si>
    <t>PIC</t>
  </si>
  <si>
    <t>Day Shift</t>
  </si>
  <si>
    <t>Gate In/Out</t>
  </si>
  <si>
    <t>Grand Total Moves</t>
  </si>
  <si>
    <t>Grand Total TEUs</t>
  </si>
  <si>
    <t>Job</t>
  </si>
  <si>
    <t>Email</t>
  </si>
  <si>
    <t>Sdt</t>
  </si>
  <si>
    <t>Att</t>
  </si>
  <si>
    <t>Total Reefer Plug</t>
  </si>
  <si>
    <t>Do 1st trial run for CHESS from @1000hrs to @1300hrs</t>
  </si>
  <si>
    <t>free text</t>
  </si>
  <si>
    <t>ASLWE</t>
  </si>
  <si>
    <t>YMLHSP</t>
  </si>
  <si>
    <t>MTT PASIR GUDANG</t>
  </si>
  <si>
    <t>GREEN PACIFIC</t>
  </si>
  <si>
    <t>PIL</t>
  </si>
  <si>
    <t>SJJHAS</t>
  </si>
  <si>
    <t>YMTSE</t>
  </si>
  <si>
    <t>YM INITIATIVE</t>
  </si>
  <si>
    <t>CAPE FLORES</t>
  </si>
  <si>
    <t>PROS HOPE</t>
  </si>
  <si>
    <t>DANUM 168</t>
  </si>
  <si>
    <t>YM HAWK</t>
  </si>
  <si>
    <t>BIENDONG MARINER</t>
  </si>
  <si>
    <t>MILD SONATA</t>
  </si>
  <si>
    <t>YML</t>
  </si>
  <si>
    <t>MSC</t>
  </si>
  <si>
    <t>S5A</t>
  </si>
  <si>
    <t>JJS</t>
  </si>
  <si>
    <t>SJJ</t>
  </si>
  <si>
    <t>SOC</t>
  </si>
  <si>
    <t>GMD</t>
  </si>
  <si>
    <t/>
  </si>
  <si>
    <t>TERMINAL SUPERVISOR</t>
  </si>
  <si>
    <t>ops@gemalink.com.vn</t>
  </si>
  <si>
    <t>RTG5</t>
  </si>
  <si>
    <t>RTG3</t>
  </si>
  <si>
    <t>RTG2</t>
  </si>
  <si>
    <t>RTG8</t>
  </si>
  <si>
    <t>RTG7</t>
  </si>
  <si>
    <t>RTG4</t>
  </si>
  <si>
    <t>YT48</t>
  </si>
  <si>
    <t>YT49</t>
  </si>
  <si>
    <t>YT36</t>
  </si>
  <si>
    <t>YT32</t>
  </si>
  <si>
    <t>YT35</t>
  </si>
  <si>
    <t>YT56</t>
  </si>
  <si>
    <t>YT64</t>
  </si>
  <si>
    <t>YT61</t>
  </si>
  <si>
    <t>YT59</t>
  </si>
  <si>
    <t>YT60</t>
  </si>
  <si>
    <t>YT246</t>
  </si>
  <si>
    <t>YT21</t>
  </si>
  <si>
    <t>YT22</t>
  </si>
  <si>
    <t>YT17</t>
  </si>
  <si>
    <t>YT231</t>
  </si>
  <si>
    <t>YT239</t>
  </si>
  <si>
    <t>YT24</t>
  </si>
  <si>
    <t>YT238</t>
  </si>
  <si>
    <t>YT233</t>
  </si>
  <si>
    <t>YT236</t>
  </si>
  <si>
    <t>YT65</t>
  </si>
  <si>
    <t>YT66</t>
  </si>
  <si>
    <t>YT55</t>
  </si>
  <si>
    <t>YT57</t>
  </si>
  <si>
    <t>YT89</t>
  </si>
  <si>
    <t>YT243</t>
  </si>
  <si>
    <t>YT70</t>
  </si>
  <si>
    <t>YT68</t>
  </si>
  <si>
    <t>YT241</t>
  </si>
  <si>
    <t>YT242</t>
  </si>
  <si>
    <t>YT240</t>
  </si>
  <si>
    <t>YT23</t>
  </si>
  <si>
    <t>YT230</t>
  </si>
  <si>
    <t>YT20</t>
  </si>
  <si>
    <t>YT13</t>
  </si>
  <si>
    <t>YT14</t>
  </si>
  <si>
    <t>YT232</t>
  </si>
  <si>
    <t>YT31</t>
  </si>
  <si>
    <t>YT30</t>
  </si>
  <si>
    <t>YT235</t>
  </si>
  <si>
    <t>YT28</t>
  </si>
  <si>
    <t>YT100</t>
  </si>
  <si>
    <t>YT01</t>
  </si>
  <si>
    <t>YT15</t>
  </si>
  <si>
    <t>YT09</t>
  </si>
  <si>
    <t>YT10</t>
  </si>
  <si>
    <t>YT08</t>
  </si>
  <si>
    <t>YT07</t>
  </si>
  <si>
    <t>YT34</t>
  </si>
  <si>
    <t>YT91</t>
  </si>
  <si>
    <t>YT82</t>
  </si>
  <si>
    <t>YT03</t>
  </si>
  <si>
    <t>YT16</t>
  </si>
  <si>
    <t>YT02</t>
  </si>
  <si>
    <t>YT44</t>
  </si>
  <si>
    <t>YT45</t>
  </si>
  <si>
    <t>YT39</t>
  </si>
  <si>
    <t>YT37</t>
  </si>
  <si>
    <t>YT38</t>
  </si>
  <si>
    <t>YT76</t>
  </si>
  <si>
    <t>YT52</t>
  </si>
  <si>
    <t>YT47</t>
  </si>
  <si>
    <t>YT51</t>
  </si>
  <si>
    <t>N/A</t>
  </si>
  <si>
    <t>KM07</t>
  </si>
  <si>
    <t>PPM12</t>
  </si>
  <si>
    <t>PPM16</t>
  </si>
  <si>
    <t>PPM17</t>
  </si>
  <si>
    <t>PPM18</t>
  </si>
  <si>
    <t>YT26</t>
  </si>
  <si>
    <t>YT252</t>
  </si>
  <si>
    <t>YT41</t>
  </si>
  <si>
    <t>YT27</t>
  </si>
  <si>
    <t>YT84</t>
  </si>
  <si>
    <t>YT92</t>
  </si>
  <si>
    <t>YT83</t>
  </si>
  <si>
    <t>YT05</t>
  </si>
  <si>
    <t>YT04</t>
  </si>
  <si>
    <t>YT06</t>
  </si>
  <si>
    <t>YT11</t>
  </si>
  <si>
    <t>YT248</t>
  </si>
  <si>
    <t>YT245</t>
  </si>
  <si>
    <t>YT250</t>
  </si>
  <si>
    <t>YT25</t>
  </si>
  <si>
    <t>YT249</t>
  </si>
  <si>
    <t>YT237</t>
  </si>
  <si>
    <t>YT50</t>
  </si>
  <si>
    <t>YT54</t>
  </si>
  <si>
    <t>YT53</t>
  </si>
  <si>
    <t>YT40</t>
  </si>
  <si>
    <t>YT43</t>
  </si>
  <si>
    <t>YT12</t>
  </si>
  <si>
    <t>YT29</t>
  </si>
  <si>
    <t>RTG6</t>
  </si>
  <si>
    <t>YT90</t>
  </si>
  <si>
    <t>YT18</t>
  </si>
  <si>
    <t>OCL</t>
  </si>
  <si>
    <t>YT62</t>
  </si>
  <si>
    <t>YT33</t>
  </si>
  <si>
    <t>YT81</t>
  </si>
  <si>
    <t>YT63</t>
  </si>
  <si>
    <t>YT19</t>
  </si>
  <si>
    <t>YT88</t>
  </si>
  <si>
    <t>YT58</t>
  </si>
  <si>
    <t>37</t>
  </si>
  <si>
    <t>Sep-22</t>
  </si>
  <si>
    <t>YT42</t>
  </si>
  <si>
    <t>YT99</t>
  </si>
  <si>
    <t>YT97</t>
  </si>
  <si>
    <t>YT93</t>
  </si>
  <si>
    <t>YT94</t>
  </si>
  <si>
    <t>YT96</t>
  </si>
  <si>
    <t>YT71</t>
  </si>
  <si>
    <t>YT73</t>
  </si>
  <si>
    <t>YT74</t>
  </si>
  <si>
    <t>YT251</t>
  </si>
  <si>
    <t>YT95</t>
  </si>
  <si>
    <t>YT98</t>
  </si>
  <si>
    <t>YT75</t>
  </si>
  <si>
    <t>YT69</t>
  </si>
  <si>
    <t>YT72</t>
  </si>
  <si>
    <t>YT234</t>
  </si>
  <si>
    <t>SLAN006</t>
  </si>
  <si>
    <t>SLAN002</t>
  </si>
  <si>
    <t>KHACH02</t>
  </si>
  <si>
    <t>KHACH01</t>
  </si>
  <si>
    <t>XEKHACH</t>
  </si>
  <si>
    <t>SLAN007</t>
  </si>
  <si>
    <t>YT46</t>
  </si>
  <si>
    <t>YT247</t>
  </si>
  <si>
    <t>YT244</t>
  </si>
  <si>
    <t>SC MEDFORD</t>
  </si>
  <si>
    <t>PACIFIC GRACE</t>
  </si>
  <si>
    <t>MILD JAZZ</t>
  </si>
  <si>
    <t>YM INAUGURATION</t>
  </si>
  <si>
    <t>ASL</t>
  </si>
  <si>
    <t>PPM15</t>
  </si>
  <si>
    <t>RTG1</t>
  </si>
  <si>
    <t>AMS</t>
  </si>
  <si>
    <t>KOTA NABIL</t>
  </si>
  <si>
    <t>VIMC DIAMOND</t>
  </si>
  <si>
    <t>Total Crane</t>
  </si>
  <si>
    <t>Column1</t>
  </si>
  <si>
    <t>Total Discharge</t>
  </si>
  <si>
    <t>Total Loading</t>
  </si>
  <si>
    <t>Total TEUs</t>
  </si>
  <si>
    <t>Total D/S</t>
  </si>
  <si>
    <t>Vũ Tuấn Anh</t>
  </si>
  <si>
    <t>HUNGPX</t>
  </si>
  <si>
    <t>KHUEPNA</t>
  </si>
  <si>
    <t>THANGLV</t>
  </si>
  <si>
    <t>THANHNV</t>
  </si>
  <si>
    <t>TOANLA</t>
  </si>
  <si>
    <t>TRUNGCT</t>
  </si>
  <si>
    <t>KOTA JAYA</t>
  </si>
  <si>
    <t>MC</t>
  </si>
  <si>
    <t>Foreman 01</t>
  </si>
  <si>
    <t>Foreman 02</t>
  </si>
  <si>
    <t>Yardsup 01</t>
  </si>
  <si>
    <t>Yardsup 02</t>
  </si>
  <si>
    <t>Yardsup 03</t>
  </si>
  <si>
    <t>Yardsup 04</t>
  </si>
  <si>
    <t>Tukal</t>
  </si>
  <si>
    <t>Data 01</t>
  </si>
  <si>
    <t>Data 02</t>
  </si>
  <si>
    <t>Nguyễn Đa Ơn</t>
  </si>
  <si>
    <t>Đỗ Chí Công</t>
  </si>
  <si>
    <t>Lê Mạnh Tùng</t>
  </si>
  <si>
    <t>Vương Thanh Phong</t>
  </si>
  <si>
    <t>Shift No</t>
  </si>
  <si>
    <t>Title</t>
  </si>
  <si>
    <t>KM01</t>
  </si>
  <si>
    <t>Đỗ Ngọc Quang</t>
  </si>
  <si>
    <t>Phạm Văn Luân</t>
  </si>
  <si>
    <t>Nguyễn Năng Cường</t>
  </si>
  <si>
    <t>Nguyễn Đức Long</t>
  </si>
  <si>
    <t>Lưu Văn Phúc</t>
  </si>
  <si>
    <t>Ngô Quang Khang</t>
  </si>
  <si>
    <t>Dương Minh Phương</t>
  </si>
  <si>
    <t>Nguyễn Anh Tuấn</t>
  </si>
  <si>
    <t>Bùi Quang Thu</t>
  </si>
  <si>
    <t>Nguyễn Mạnh Hùng</t>
  </si>
  <si>
    <t>Đỗ Tuấn Ninh</t>
  </si>
  <si>
    <t>Nguyễn Viết Lãm</t>
  </si>
  <si>
    <t>Nguyễn Quang Trưởng</t>
  </si>
  <si>
    <t>Nguyễn Đình Ý</t>
  </si>
  <si>
    <t>Trần Minh Tuấn</t>
  </si>
  <si>
    <t>Nguyễn Việt Đức</t>
  </si>
  <si>
    <t>Bùi Quang Tuyến</t>
  </si>
  <si>
    <t>Phạm Viết Hội</t>
  </si>
  <si>
    <t>Vũ Đức Chung</t>
  </si>
  <si>
    <t>Nguyễn Hồng Giang</t>
  </si>
  <si>
    <t>Vũ Công Tiệp</t>
  </si>
  <si>
    <t>Nguyễn Danh Long</t>
  </si>
  <si>
    <t>Đặng Ngọc Thắng</t>
  </si>
  <si>
    <t>Vũ Văn Phong</t>
  </si>
  <si>
    <t>Nguyễn Văn Phong</t>
  </si>
  <si>
    <t>HIENNT</t>
  </si>
  <si>
    <t>CONSERO</t>
  </si>
  <si>
    <t>CHUNGHT</t>
  </si>
  <si>
    <t>DAIDT</t>
  </si>
  <si>
    <t>DUONGHT</t>
  </si>
  <si>
    <t>HALT</t>
  </si>
  <si>
    <t>HUANNV</t>
  </si>
  <si>
    <t>HUYNV</t>
  </si>
  <si>
    <t>LONGBT</t>
  </si>
  <si>
    <t>MANHDV</t>
  </si>
  <si>
    <t>MANHVU</t>
  </si>
  <si>
    <t>NAMDD</t>
  </si>
  <si>
    <t>SONLV</t>
  </si>
  <si>
    <t>TRUNGNV</t>
  </si>
  <si>
    <t>TUNGNB</t>
  </si>
  <si>
    <t>VIETPH</t>
  </si>
  <si>
    <t>YMLOCL</t>
  </si>
  <si>
    <t>PRIDE PACIFIC</t>
  </si>
  <si>
    <t>CMASSL</t>
  </si>
  <si>
    <t>YM HARMONY</t>
  </si>
  <si>
    <t>HAI SU 6</t>
  </si>
  <si>
    <t>CNC</t>
  </si>
  <si>
    <t>S1 on Oct 20th, 2022</t>
  </si>
  <si>
    <t>S1 20.10.2022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</si>
</sst>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rgb="FF002060"/>
      <name val="Times New Roman"/>
      <family val="1"/>
    </font>
    <font>
      <b/>
      <sz val="14"/>
      <color rgb="FF00206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indexed="8"/>
      <name val="Arial"/>
      <family val="2"/>
    </font>
    <font>
      <b/>
      <sz val="12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Garamond"/>
      <family val="1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0"/>
      <color rgb="FFFF0000"/>
      <name val="Verdana"/>
      <family val="2"/>
    </font>
    <font>
      <sz val="10"/>
      <color theme="1"/>
      <name val="Verdana"/>
      <family val="2"/>
    </font>
    <font>
      <b/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FF00FF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rgb="FFFF00FF"/>
      <name val="Times New Roman"/>
      <family val="1"/>
    </font>
    <font>
      <sz val="12"/>
      <color theme="1"/>
      <name val="Calibri"/>
      <scheme val="minor"/>
    </font>
    <font>
      <sz val="12"/>
      <color theme="1" tint="4.9989318521683403E-2"/>
      <name val="Calibri"/>
      <scheme val="minor"/>
    </font>
    <font>
      <b/>
      <sz val="12"/>
      <color theme="0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</borders>
  <cellStyleXfs count="34">
    <xf numFmtId="0" fontId="0" fillId="0" borderId="0"/>
    <xf numFmtId="0" fontId="20" fillId="0" borderId="0" applyNumberFormat="0" applyFill="0" applyBorder="0" applyAlignment="0" applyProtection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299">
    <xf numFmtId="0" fontId="0" fillId="0" borderId="0" xfId="0"/>
    <xf numFmtId="0" fontId="9" fillId="0" borderId="1" xfId="0" applyFont="1" applyBorder="1"/>
    <xf numFmtId="0" fontId="9" fillId="0" borderId="0" xfId="0" applyFont="1"/>
    <xf numFmtId="0" fontId="9" fillId="0" borderId="2" xfId="0" applyFont="1" applyBorder="1"/>
    <xf numFmtId="0" fontId="9" fillId="0" borderId="11" xfId="0" applyFont="1" applyBorder="1"/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/>
    <xf numFmtId="14" fontId="0" fillId="0" borderId="0" xfId="0" applyNumberFormat="1"/>
    <xf numFmtId="0" fontId="0" fillId="0" borderId="10" xfId="0" applyBorder="1"/>
    <xf numFmtId="0" fontId="18" fillId="0" borderId="0" xfId="0" applyFont="1"/>
    <xf numFmtId="0" fontId="0" fillId="0" borderId="20" xfId="0" applyBorder="1"/>
    <xf numFmtId="0" fontId="15" fillId="3" borderId="10" xfId="0" applyFont="1" applyFill="1" applyBorder="1" applyAlignment="1" applyProtection="1">
      <alignment horizontal="center" vertical="center" wrapText="1"/>
      <protection locked="0"/>
    </xf>
    <xf numFmtId="0" fontId="15" fillId="3" borderId="10" xfId="0" applyFont="1" applyFill="1" applyBorder="1" applyAlignment="1" applyProtection="1">
      <alignment horizontal="center" vertical="center"/>
      <protection locked="0"/>
    </xf>
    <xf numFmtId="0" fontId="19" fillId="0" borderId="0" xfId="0" applyFont="1" applyAlignment="1">
      <alignment horizontal="center"/>
    </xf>
    <xf numFmtId="0" fontId="20" fillId="0" borderId="0" xfId="1" applyAlignment="1">
      <alignment horizontal="left"/>
    </xf>
    <xf numFmtId="0" fontId="20" fillId="0" borderId="0" xfId="1"/>
    <xf numFmtId="0" fontId="0" fillId="0" borderId="0" xfId="0" applyAlignment="1">
      <alignment horizontal="left"/>
    </xf>
    <xf numFmtId="0" fontId="9" fillId="0" borderId="9" xfId="0" applyFont="1" applyBorder="1"/>
    <xf numFmtId="0" fontId="0" fillId="0" borderId="5" xfId="0" applyBorder="1"/>
    <xf numFmtId="20" fontId="9" fillId="0" borderId="10" xfId="0" quotePrefix="1" applyNumberFormat="1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20" fontId="9" fillId="0" borderId="31" xfId="0" quotePrefix="1" applyNumberFormat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6" xfId="0" quotePrefix="1" applyBorder="1"/>
    <xf numFmtId="0" fontId="9" fillId="0" borderId="5" xfId="0" applyFont="1" applyBorder="1" applyAlignment="1">
      <alignment horizontal="center" vertical="center"/>
    </xf>
    <xf numFmtId="20" fontId="9" fillId="0" borderId="16" xfId="0" quotePrefix="1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7" fillId="0" borderId="2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2" fontId="29" fillId="0" borderId="20" xfId="0" applyNumberFormat="1" applyFont="1" applyBorder="1" applyAlignment="1">
      <alignment horizontal="center" vertical="center"/>
    </xf>
    <xf numFmtId="9" fontId="29" fillId="0" borderId="20" xfId="0" applyNumberFormat="1" applyFont="1" applyBorder="1" applyAlignment="1">
      <alignment horizontal="center" vertical="center"/>
    </xf>
    <xf numFmtId="0" fontId="30" fillId="0" borderId="0" xfId="0" applyFont="1"/>
    <xf numFmtId="0" fontId="27" fillId="0" borderId="0" xfId="0" applyFont="1"/>
    <xf numFmtId="165" fontId="23" fillId="0" borderId="0" xfId="32" applyNumberFormat="1" applyFont="1" applyAlignment="1">
      <alignment horizontal="right"/>
    </xf>
    <xf numFmtId="0" fontId="23" fillId="0" borderId="0" xfId="0" applyFont="1"/>
    <xf numFmtId="10" fontId="23" fillId="0" borderId="0" xfId="33" applyNumberFormat="1" applyFont="1" applyAlignment="1">
      <alignment horizontal="right"/>
    </xf>
    <xf numFmtId="10" fontId="23" fillId="0" borderId="0" xfId="0" applyNumberFormat="1" applyFont="1" applyAlignment="1">
      <alignment horizontal="right"/>
    </xf>
    <xf numFmtId="10" fontId="23" fillId="0" borderId="0" xfId="0" applyNumberFormat="1" applyFont="1"/>
    <xf numFmtId="0" fontId="23" fillId="0" borderId="33" xfId="0" applyFont="1" applyBorder="1" applyAlignment="1">
      <alignment horizontal="center"/>
    </xf>
    <xf numFmtId="0" fontId="31" fillId="9" borderId="34" xfId="0" applyFont="1" applyFill="1" applyBorder="1" applyAlignment="1">
      <alignment horizontal="center"/>
    </xf>
    <xf numFmtId="10" fontId="23" fillId="0" borderId="0" xfId="0" applyNumberFormat="1" applyFont="1" applyAlignment="1">
      <alignment horizontal="center"/>
    </xf>
    <xf numFmtId="0" fontId="32" fillId="9" borderId="0" xfId="0" applyFont="1" applyFill="1" applyAlignment="1">
      <alignment horizontal="center"/>
    </xf>
    <xf numFmtId="165" fontId="31" fillId="9" borderId="0" xfId="32" applyNumberFormat="1" applyFont="1" applyFill="1" applyAlignment="1">
      <alignment horizontal="center"/>
    </xf>
    <xf numFmtId="10" fontId="23" fillId="0" borderId="0" xfId="33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17" fillId="0" borderId="33" xfId="0" applyFont="1" applyBorder="1" applyAlignment="1">
      <alignment horizontal="center"/>
    </xf>
    <xf numFmtId="0" fontId="25" fillId="0" borderId="0" xfId="0" applyFont="1" applyAlignment="1">
      <alignment horizontal="center"/>
    </xf>
    <xf numFmtId="165" fontId="0" fillId="0" borderId="0" xfId="32" applyNumberFormat="1" applyFont="1" applyAlignment="1">
      <alignment horizontal="right"/>
    </xf>
    <xf numFmtId="0" fontId="25" fillId="0" borderId="0" xfId="0" applyFont="1"/>
    <xf numFmtId="10" fontId="0" fillId="0" borderId="0" xfId="33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31" fillId="9" borderId="0" xfId="0" applyFont="1" applyFill="1" applyAlignment="1">
      <alignment horizontal="center"/>
    </xf>
    <xf numFmtId="10" fontId="31" fillId="9" borderId="0" xfId="33" applyNumberFormat="1" applyFont="1" applyFill="1" applyAlignment="1">
      <alignment horizontal="center"/>
    </xf>
    <xf numFmtId="165" fontId="0" fillId="0" borderId="0" xfId="32" applyNumberFormat="1" applyFont="1"/>
    <xf numFmtId="10" fontId="0" fillId="0" borderId="0" xfId="33" applyNumberFormat="1" applyFont="1"/>
    <xf numFmtId="165" fontId="32" fillId="9" borderId="0" xfId="32" applyNumberFormat="1" applyFont="1" applyFill="1" applyAlignment="1">
      <alignment horizontal="center"/>
    </xf>
    <xf numFmtId="10" fontId="32" fillId="9" borderId="0" xfId="33" applyNumberFormat="1" applyFont="1" applyFill="1" applyAlignment="1">
      <alignment horizontal="center"/>
    </xf>
    <xf numFmtId="10" fontId="17" fillId="0" borderId="0" xfId="33" applyNumberFormat="1" applyFont="1" applyAlignment="1">
      <alignment horizontal="center"/>
    </xf>
    <xf numFmtId="0" fontId="0" fillId="0" borderId="0" xfId="32" applyNumberFormat="1" applyFont="1" applyAlignment="1">
      <alignment horizontal="left"/>
    </xf>
    <xf numFmtId="0" fontId="17" fillId="0" borderId="0" xfId="33" applyNumberFormat="1" applyFont="1"/>
    <xf numFmtId="165" fontId="17" fillId="0" borderId="0" xfId="32" applyNumberFormat="1" applyFont="1" applyAlignment="1">
      <alignment horizontal="right"/>
    </xf>
    <xf numFmtId="0" fontId="26" fillId="5" borderId="31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64" fontId="33" fillId="10" borderId="23" xfId="0" applyNumberFormat="1" applyFont="1" applyFill="1" applyBorder="1" applyAlignment="1">
      <alignment horizontal="center" vertical="center" wrapText="1"/>
    </xf>
    <xf numFmtId="0" fontId="33" fillId="10" borderId="5" xfId="0" applyFont="1" applyFill="1" applyBorder="1" applyAlignment="1">
      <alignment horizontal="center" vertical="center" wrapText="1"/>
    </xf>
    <xf numFmtId="2" fontId="33" fillId="10" borderId="31" xfId="0" applyNumberFormat="1" applyFont="1" applyFill="1" applyBorder="1" applyAlignment="1">
      <alignment horizontal="center" vertical="center" wrapText="1"/>
    </xf>
    <xf numFmtId="10" fontId="33" fillId="10" borderId="5" xfId="0" applyNumberFormat="1" applyFont="1" applyFill="1" applyBorder="1" applyAlignment="1">
      <alignment horizontal="center" vertical="center" wrapText="1"/>
    </xf>
    <xf numFmtId="2" fontId="33" fillId="10" borderId="5" xfId="0" applyNumberFormat="1" applyFont="1" applyFill="1" applyBorder="1" applyAlignment="1">
      <alignment horizontal="center" vertical="center" wrapText="1"/>
    </xf>
    <xf numFmtId="1" fontId="33" fillId="10" borderId="5" xfId="0" applyNumberFormat="1" applyFont="1" applyFill="1" applyBorder="1" applyAlignment="1">
      <alignment horizontal="center" vertical="center" wrapText="1"/>
    </xf>
    <xf numFmtId="10" fontId="33" fillId="10" borderId="5" xfId="33" applyNumberFormat="1" applyFont="1" applyFill="1" applyBorder="1" applyAlignment="1">
      <alignment horizontal="center" vertical="center" wrapText="1"/>
    </xf>
    <xf numFmtId="164" fontId="34" fillId="0" borderId="10" xfId="0" applyNumberFormat="1" applyFont="1" applyBorder="1"/>
    <xf numFmtId="15" fontId="23" fillId="11" borderId="10" xfId="0" applyNumberFormat="1" applyFont="1" applyFill="1" applyBorder="1"/>
    <xf numFmtId="165" fontId="23" fillId="12" borderId="10" xfId="32" applyNumberFormat="1" applyFont="1" applyFill="1" applyBorder="1"/>
    <xf numFmtId="165" fontId="23" fillId="13" borderId="10" xfId="32" applyNumberFormat="1" applyFont="1" applyFill="1" applyBorder="1"/>
    <xf numFmtId="10" fontId="23" fillId="5" borderId="10" xfId="33" applyNumberFormat="1" applyFont="1" applyFill="1" applyBorder="1"/>
    <xf numFmtId="15" fontId="23" fillId="11" borderId="10" xfId="0" applyNumberFormat="1" applyFont="1" applyFill="1" applyBorder="1" applyAlignment="1">
      <alignment horizontal="center"/>
    </xf>
    <xf numFmtId="17" fontId="23" fillId="11" borderId="10" xfId="0" applyNumberFormat="1" applyFont="1" applyFill="1" applyBorder="1" applyAlignment="1">
      <alignment horizontal="center"/>
    </xf>
    <xf numFmtId="15" fontId="23" fillId="0" borderId="5" xfId="0" applyNumberFormat="1" applyFont="1" applyBorder="1" applyAlignment="1">
      <alignment horizontal="center" vertical="center" wrapText="1"/>
    </xf>
    <xf numFmtId="17" fontId="23" fillId="0" borderId="5" xfId="0" applyNumberFormat="1" applyFont="1" applyBorder="1" applyAlignment="1">
      <alignment horizontal="center" vertical="center" wrapText="1"/>
    </xf>
    <xf numFmtId="165" fontId="23" fillId="0" borderId="5" xfId="32" applyNumberFormat="1" applyFont="1" applyBorder="1" applyAlignment="1">
      <alignment horizontal="center" vertical="center" wrapText="1"/>
    </xf>
    <xf numFmtId="10" fontId="23" fillId="0" borderId="5" xfId="33" applyNumberFormat="1" applyFont="1" applyBorder="1" applyAlignment="1">
      <alignment horizontal="center" vertical="center" wrapText="1"/>
    </xf>
    <xf numFmtId="15" fontId="0" fillId="0" borderId="0" xfId="0" applyNumberFormat="1"/>
    <xf numFmtId="0" fontId="28" fillId="0" borderId="0" xfId="0" applyFont="1" applyAlignment="1">
      <alignment horizontal="center"/>
    </xf>
    <xf numFmtId="0" fontId="18" fillId="7" borderId="0" xfId="0" applyFont="1" applyFill="1" applyAlignment="1">
      <alignment horizontal="center"/>
    </xf>
    <xf numFmtId="0" fontId="28" fillId="7" borderId="0" xfId="0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0" fillId="11" borderId="18" xfId="33" applyNumberFormat="1" applyFont="1" applyFill="1" applyBorder="1" applyAlignment="1">
      <alignment horizontal="center"/>
    </xf>
    <xf numFmtId="0" fontId="0" fillId="11" borderId="23" xfId="33" applyNumberFormat="1" applyFont="1" applyFill="1" applyBorder="1" applyAlignment="1">
      <alignment horizontal="center"/>
    </xf>
    <xf numFmtId="0" fontId="0" fillId="11" borderId="19" xfId="33" applyNumberFormat="1" applyFont="1" applyFill="1" applyBorder="1" applyAlignment="1">
      <alignment horizontal="center"/>
    </xf>
    <xf numFmtId="0" fontId="0" fillId="11" borderId="10" xfId="33" applyNumberFormat="1" applyFont="1" applyFill="1" applyBorder="1" applyAlignment="1">
      <alignment horizontal="center"/>
    </xf>
    <xf numFmtId="0" fontId="0" fillId="11" borderId="5" xfId="33" applyNumberFormat="1" applyFont="1" applyFill="1" applyBorder="1" applyAlignment="1">
      <alignment horizontal="center"/>
    </xf>
    <xf numFmtId="0" fontId="0" fillId="11" borderId="20" xfId="33" applyNumberFormat="1" applyFont="1" applyFill="1" applyBorder="1" applyAlignment="1">
      <alignment horizontal="center"/>
    </xf>
    <xf numFmtId="165" fontId="0" fillId="12" borderId="10" xfId="32" applyNumberFormat="1" applyFont="1" applyFill="1" applyBorder="1"/>
    <xf numFmtId="165" fontId="0" fillId="12" borderId="5" xfId="32" applyNumberFormat="1" applyFont="1" applyFill="1" applyBorder="1"/>
    <xf numFmtId="165" fontId="0" fillId="12" borderId="20" xfId="32" applyNumberFormat="1" applyFont="1" applyFill="1" applyBorder="1"/>
    <xf numFmtId="165" fontId="0" fillId="13" borderId="10" xfId="32" applyNumberFormat="1" applyFont="1" applyFill="1" applyBorder="1"/>
    <xf numFmtId="165" fontId="0" fillId="13" borderId="5" xfId="32" applyNumberFormat="1" applyFont="1" applyFill="1" applyBorder="1"/>
    <xf numFmtId="165" fontId="0" fillId="13" borderId="20" xfId="32" applyNumberFormat="1" applyFont="1" applyFill="1" applyBorder="1"/>
    <xf numFmtId="10" fontId="0" fillId="5" borderId="10" xfId="33" applyNumberFormat="1" applyFont="1" applyFill="1" applyBorder="1"/>
    <xf numFmtId="10" fontId="0" fillId="5" borderId="5" xfId="33" applyNumberFormat="1" applyFont="1" applyFill="1" applyBorder="1"/>
    <xf numFmtId="10" fontId="0" fillId="5" borderId="20" xfId="33" applyNumberFormat="1" applyFont="1" applyFill="1" applyBorder="1"/>
    <xf numFmtId="10" fontId="0" fillId="5" borderId="16" xfId="33" applyNumberFormat="1" applyFont="1" applyFill="1" applyBorder="1"/>
    <xf numFmtId="10" fontId="0" fillId="5" borderId="31" xfId="33" applyNumberFormat="1" applyFont="1" applyFill="1" applyBorder="1"/>
    <xf numFmtId="10" fontId="0" fillId="5" borderId="21" xfId="33" applyNumberFormat="1" applyFont="1" applyFill="1" applyBorder="1"/>
    <xf numFmtId="164" fontId="34" fillId="0" borderId="20" xfId="0" applyNumberFormat="1" applyFont="1" applyBorder="1"/>
    <xf numFmtId="15" fontId="34" fillId="11" borderId="10" xfId="0" applyNumberFormat="1" applyFont="1" applyFill="1" applyBorder="1"/>
    <xf numFmtId="15" fontId="34" fillId="11" borderId="20" xfId="0" applyNumberFormat="1" applyFont="1" applyFill="1" applyBorder="1"/>
    <xf numFmtId="15" fontId="34" fillId="11" borderId="5" xfId="0" applyNumberFormat="1" applyFont="1" applyFill="1" applyBorder="1"/>
    <xf numFmtId="0" fontId="35" fillId="0" borderId="0" xfId="0" applyFont="1" applyAlignment="1">
      <alignment horizontal="center"/>
    </xf>
    <xf numFmtId="0" fontId="17" fillId="5" borderId="30" xfId="0" applyFon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0" fontId="36" fillId="0" borderId="0" xfId="0" applyFont="1"/>
    <xf numFmtId="0" fontId="35" fillId="14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18" fillId="14" borderId="0" xfId="0" applyFont="1" applyFill="1" applyAlignment="1">
      <alignment horizontal="center"/>
    </xf>
    <xf numFmtId="165" fontId="23" fillId="5" borderId="10" xfId="32" applyNumberFormat="1" applyFont="1" applyFill="1" applyBorder="1"/>
    <xf numFmtId="165" fontId="23" fillId="15" borderId="10" xfId="32" applyNumberFormat="1" applyFont="1" applyFill="1" applyBorder="1"/>
    <xf numFmtId="15" fontId="34" fillId="11" borderId="7" xfId="0" applyNumberFormat="1" applyFont="1" applyFill="1" applyBorder="1"/>
    <xf numFmtId="165" fontId="23" fillId="15" borderId="5" xfId="32" applyNumberFormat="1" applyFont="1" applyFill="1" applyBorder="1"/>
    <xf numFmtId="165" fontId="23" fillId="5" borderId="5" xfId="32" applyNumberFormat="1" applyFont="1" applyFill="1" applyBorder="1"/>
    <xf numFmtId="165" fontId="0" fillId="15" borderId="10" xfId="32" applyNumberFormat="1" applyFont="1" applyFill="1" applyBorder="1"/>
    <xf numFmtId="165" fontId="0" fillId="5" borderId="10" xfId="32" applyNumberFormat="1" applyFont="1" applyFill="1" applyBorder="1"/>
    <xf numFmtId="165" fontId="0" fillId="15" borderId="20" xfId="32" applyNumberFormat="1" applyFont="1" applyFill="1" applyBorder="1"/>
    <xf numFmtId="165" fontId="0" fillId="5" borderId="20" xfId="32" applyNumberFormat="1" applyFont="1" applyFill="1" applyBorder="1"/>
    <xf numFmtId="0" fontId="9" fillId="0" borderId="1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7" fillId="0" borderId="5" xfId="0" applyFont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9" fillId="0" borderId="10" xfId="0" applyFont="1" applyBorder="1"/>
    <xf numFmtId="165" fontId="23" fillId="15" borderId="20" xfId="32" applyNumberFormat="1" applyFont="1" applyFill="1" applyBorder="1"/>
    <xf numFmtId="165" fontId="23" fillId="5" borderId="20" xfId="32" applyNumberFormat="1" applyFont="1" applyFill="1" applyBorder="1"/>
    <xf numFmtId="0" fontId="17" fillId="0" borderId="0" xfId="0" applyNumberFormat="1" applyFont="1"/>
    <xf numFmtId="0" fontId="0" fillId="0" borderId="0" xfId="0" applyNumberFormat="1" applyAlignment="1">
      <alignment horizontal="left"/>
    </xf>
    <xf numFmtId="0" fontId="36" fillId="0" borderId="0" xfId="0" applyNumberFormat="1" applyFont="1"/>
    <xf numFmtId="0" fontId="0" fillId="0" borderId="0" xfId="0" applyNumberFormat="1"/>
    <xf numFmtId="0" fontId="39" fillId="0" borderId="10" xfId="0" applyFont="1" applyBorder="1" applyAlignment="1">
      <alignment horizontal="left"/>
    </xf>
    <xf numFmtId="0" fontId="40" fillId="0" borderId="0" xfId="0" applyFont="1"/>
    <xf numFmtId="0" fontId="40" fillId="0" borderId="0" xfId="0" applyFont="1" applyAlignment="1">
      <alignment vertical="center"/>
    </xf>
    <xf numFmtId="0" fontId="43" fillId="0" borderId="0" xfId="0" applyFont="1" applyFill="1"/>
    <xf numFmtId="0" fontId="44" fillId="8" borderId="0" xfId="0" applyFont="1" applyFill="1" applyAlignment="1">
      <alignment horizontal="center"/>
    </xf>
    <xf numFmtId="0" fontId="44" fillId="14" borderId="0" xfId="0" applyFont="1" applyFill="1" applyAlignment="1">
      <alignment horizontal="center"/>
    </xf>
    <xf numFmtId="0" fontId="45" fillId="8" borderId="0" xfId="0" applyFont="1" applyFill="1" applyAlignment="1">
      <alignment horizontal="center"/>
    </xf>
    <xf numFmtId="0" fontId="45" fillId="8" borderId="0" xfId="0" applyNumberFormat="1" applyFont="1" applyFill="1" applyAlignment="1">
      <alignment horizontal="center"/>
    </xf>
    <xf numFmtId="0" fontId="42" fillId="11" borderId="9" xfId="33" applyNumberFormat="1" applyFont="1" applyFill="1" applyBorder="1" applyAlignment="1">
      <alignment horizontal="center"/>
    </xf>
    <xf numFmtId="0" fontId="42" fillId="11" borderId="7" xfId="33" applyNumberFormat="1" applyFont="1" applyFill="1" applyBorder="1" applyAlignment="1">
      <alignment horizontal="center"/>
    </xf>
    <xf numFmtId="165" fontId="42" fillId="12" borderId="7" xfId="32" applyNumberFormat="1" applyFont="1" applyFill="1" applyBorder="1"/>
    <xf numFmtId="165" fontId="42" fillId="13" borderId="7" xfId="32" applyNumberFormat="1" applyFont="1" applyFill="1" applyBorder="1"/>
    <xf numFmtId="10" fontId="42" fillId="5" borderId="7" xfId="33" applyNumberFormat="1" applyFont="1" applyFill="1" applyBorder="1"/>
    <xf numFmtId="10" fontId="42" fillId="5" borderId="10" xfId="33" applyNumberFormat="1" applyFont="1" applyFill="1" applyBorder="1"/>
    <xf numFmtId="10" fontId="42" fillId="5" borderId="20" xfId="33" applyNumberFormat="1" applyFont="1" applyFill="1" applyBorder="1"/>
    <xf numFmtId="10" fontId="42" fillId="5" borderId="5" xfId="33" applyNumberFormat="1" applyFont="1" applyFill="1" applyBorder="1"/>
    <xf numFmtId="165" fontId="0" fillId="15" borderId="7" xfId="32" applyNumberFormat="1" applyFont="1" applyFill="1" applyBorder="1"/>
    <xf numFmtId="165" fontId="0" fillId="5" borderId="7" xfId="32" applyNumberFormat="1" applyFont="1" applyFill="1" applyBorder="1"/>
    <xf numFmtId="0" fontId="17" fillId="0" borderId="2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33" fillId="10" borderId="3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16" borderId="10" xfId="0" applyFill="1" applyBorder="1"/>
    <xf numFmtId="0" fontId="9" fillId="16" borderId="10" xfId="0" applyFont="1" applyFill="1" applyBorder="1" applyAlignment="1">
      <alignment vertical="center"/>
    </xf>
    <xf numFmtId="0" fontId="9" fillId="16" borderId="10" xfId="0" applyFont="1" applyFill="1" applyBorder="1" applyAlignment="1">
      <alignment horizontal="center" vertical="center"/>
    </xf>
    <xf numFmtId="0" fontId="9" fillId="16" borderId="10" xfId="0" applyFont="1" applyFill="1" applyBorder="1" applyAlignment="1">
      <alignment horizontal="center"/>
    </xf>
    <xf numFmtId="0" fontId="0" fillId="16" borderId="5" xfId="0" applyFill="1" applyBorder="1"/>
    <xf numFmtId="0" fontId="17" fillId="0" borderId="41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16" borderId="20" xfId="0" applyFill="1" applyBorder="1"/>
    <xf numFmtId="0" fontId="10" fillId="0" borderId="42" xfId="0" applyFont="1" applyBorder="1" applyAlignment="1">
      <alignment vertical="center"/>
    </xf>
    <xf numFmtId="0" fontId="46" fillId="0" borderId="0" xfId="0" applyNumberFormat="1" applyFont="1" applyAlignment="1">
      <alignment horizontal="center"/>
    </xf>
    <xf numFmtId="165" fontId="42" fillId="0" borderId="0" xfId="32" applyNumberFormat="1" applyFont="1"/>
    <xf numFmtId="10" fontId="42" fillId="0" borderId="0" xfId="33" applyNumberFormat="1" applyFont="1" applyAlignment="1">
      <alignment horizontal="right"/>
    </xf>
    <xf numFmtId="0" fontId="13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left"/>
    </xf>
    <xf numFmtId="0" fontId="13" fillId="0" borderId="19" xfId="0" applyFont="1" applyFill="1" applyBorder="1" applyAlignment="1">
      <alignment horizontal="center" vertical="center" wrapText="1"/>
    </xf>
    <xf numFmtId="0" fontId="39" fillId="0" borderId="20" xfId="0" applyFont="1" applyBorder="1" applyAlignment="1">
      <alignment horizontal="left"/>
    </xf>
    <xf numFmtId="0" fontId="39" fillId="0" borderId="21" xfId="0" applyFont="1" applyBorder="1" applyAlignment="1">
      <alignment horizontal="left"/>
    </xf>
    <xf numFmtId="0" fontId="0" fillId="0" borderId="23" xfId="0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/>
    </xf>
    <xf numFmtId="49" fontId="17" fillId="0" borderId="31" xfId="0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16" borderId="23" xfId="0" applyFill="1" applyBorder="1"/>
    <xf numFmtId="0" fontId="0" fillId="16" borderId="31" xfId="0" applyFill="1" applyBorder="1"/>
    <xf numFmtId="0" fontId="0" fillId="16" borderId="18" xfId="0" applyFill="1" applyBorder="1"/>
    <xf numFmtId="0" fontId="0" fillId="16" borderId="16" xfId="0" applyFill="1" applyBorder="1"/>
    <xf numFmtId="0" fontId="0" fillId="16" borderId="19" xfId="0" applyFill="1" applyBorder="1"/>
    <xf numFmtId="0" fontId="0" fillId="16" borderId="21" xfId="0" applyFill="1" applyBorder="1"/>
    <xf numFmtId="0" fontId="44" fillId="7" borderId="0" xfId="0" applyFont="1" applyFill="1" applyAlignment="1">
      <alignment horizontal="center"/>
    </xf>
    <xf numFmtId="22" fontId="0" fillId="0" borderId="0" xfId="0" applyNumberFormat="1" applyAlignment="1">
      <alignment vertical="center"/>
    </xf>
    <xf numFmtId="0" fontId="9" fillId="0" borderId="16" xfId="0" quotePrefix="1" applyFont="1" applyBorder="1" applyAlignment="1">
      <alignment horizontal="left" wrapText="1"/>
    </xf>
    <xf numFmtId="0" fontId="9" fillId="0" borderId="17" xfId="0" quotePrefix="1" applyFont="1" applyBorder="1" applyAlignment="1">
      <alignment horizontal="left" wrapText="1"/>
    </xf>
    <xf numFmtId="0" fontId="9" fillId="0" borderId="18" xfId="0" quotePrefix="1" applyFont="1" applyBorder="1" applyAlignment="1">
      <alignment horizontal="left" wrapText="1"/>
    </xf>
    <xf numFmtId="0" fontId="38" fillId="0" borderId="16" xfId="0" quotePrefix="1" applyFont="1" applyBorder="1" applyAlignment="1">
      <alignment horizontal="left" wrapText="1"/>
    </xf>
    <xf numFmtId="0" fontId="38" fillId="0" borderId="17" xfId="0" quotePrefix="1" applyFont="1" applyBorder="1" applyAlignment="1">
      <alignment horizontal="left" wrapText="1"/>
    </xf>
    <xf numFmtId="0" fontId="38" fillId="0" borderId="18" xfId="0" quotePrefix="1" applyFont="1" applyBorder="1" applyAlignment="1">
      <alignment horizontal="left" wrapText="1"/>
    </xf>
    <xf numFmtId="0" fontId="17" fillId="0" borderId="28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5" borderId="36" xfId="0" applyFont="1" applyFill="1" applyBorder="1" applyAlignment="1">
      <alignment horizontal="center" vertical="center"/>
    </xf>
    <xf numFmtId="0" fontId="17" fillId="5" borderId="38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 wrapText="1"/>
    </xf>
    <xf numFmtId="0" fontId="9" fillId="0" borderId="17" xfId="0" applyFont="1" applyBorder="1" applyAlignment="1">
      <alignment horizontal="left" wrapText="1"/>
    </xf>
    <xf numFmtId="0" fontId="9" fillId="0" borderId="18" xfId="0" applyFont="1" applyBorder="1" applyAlignment="1">
      <alignment horizontal="left" wrapText="1"/>
    </xf>
    <xf numFmtId="0" fontId="41" fillId="0" borderId="16" xfId="0" applyFont="1" applyBorder="1" applyAlignment="1">
      <alignment horizontal="left" wrapText="1"/>
    </xf>
    <xf numFmtId="0" fontId="41" fillId="0" borderId="17" xfId="0" applyFont="1" applyBorder="1" applyAlignment="1">
      <alignment horizontal="left" wrapText="1"/>
    </xf>
    <xf numFmtId="0" fontId="41" fillId="0" borderId="18" xfId="0" applyFont="1" applyBorder="1" applyAlignment="1">
      <alignment horizontal="left" wrapText="1"/>
    </xf>
    <xf numFmtId="0" fontId="13" fillId="0" borderId="3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2" fillId="4" borderId="10" xfId="0" quotePrefix="1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4" fillId="4" borderId="7" xfId="0" applyFont="1" applyFill="1" applyBorder="1" applyAlignment="1" applyProtection="1">
      <alignment horizontal="center" vertical="center"/>
      <protection locked="0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left" vertical="center" wrapText="1"/>
    </xf>
    <xf numFmtId="0" fontId="37" fillId="0" borderId="17" xfId="0" applyFont="1" applyBorder="1" applyAlignment="1">
      <alignment horizontal="left" vertical="center" wrapText="1"/>
    </xf>
    <xf numFmtId="0" fontId="37" fillId="0" borderId="18" xfId="0" applyFont="1" applyBorder="1" applyAlignment="1">
      <alignment horizontal="left" vertical="center" wrapText="1"/>
    </xf>
    <xf numFmtId="0" fontId="12" fillId="2" borderId="2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17" fillId="6" borderId="28" xfId="0" applyFont="1" applyFill="1" applyBorder="1" applyAlignment="1">
      <alignment horizontal="center" vertical="center"/>
    </xf>
    <xf numFmtId="0" fontId="17" fillId="6" borderId="27" xfId="0" applyFont="1" applyFill="1" applyBorder="1" applyAlignment="1">
      <alignment horizontal="center" vertical="center"/>
    </xf>
    <xf numFmtId="0" fontId="15" fillId="3" borderId="20" xfId="0" applyFont="1" applyFill="1" applyBorder="1" applyAlignment="1" applyProtection="1">
      <alignment horizontal="center" vertical="center"/>
      <protection locked="0"/>
    </xf>
    <xf numFmtId="0" fontId="15" fillId="3" borderId="5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0" fontId="15" fillId="3" borderId="18" xfId="0" applyFont="1" applyFill="1" applyBorder="1" applyAlignment="1" applyProtection="1">
      <alignment horizontal="center" vertical="center"/>
      <protection locked="0"/>
    </xf>
  </cellXfs>
  <cellStyles count="34">
    <cellStyle name="Comma" xfId="32" builtinId="3"/>
    <cellStyle name="Comma 2" xfId="17" xr:uid="{00000000-0005-0000-0000-000001000000}"/>
    <cellStyle name="Comma 3" xfId="19" xr:uid="{00000000-0005-0000-0000-000002000000}"/>
    <cellStyle name="Comma 4" xfId="21" xr:uid="{00000000-0005-0000-0000-000003000000}"/>
    <cellStyle name="Comma 5" xfId="23" xr:uid="{00000000-0005-0000-0000-000004000000}"/>
    <cellStyle name="Comma 6" xfId="29" xr:uid="{00000000-0005-0000-0000-000005000000}"/>
    <cellStyle name="Hyperlink" xfId="1" builtinId="8"/>
    <cellStyle name="Hyperlink 2" xfId="27" xr:uid="{00000000-0005-0000-0000-000008000000}"/>
    <cellStyle name="Hyperlink 3" xfId="25" xr:uid="{00000000-0005-0000-0000-000009000000}"/>
    <cellStyle name="Normal" xfId="0" builtinId="0"/>
    <cellStyle name="Normal 10" xfId="18" xr:uid="{00000000-0005-0000-0000-00000B000000}"/>
    <cellStyle name="Normal 11" xfId="20" xr:uid="{00000000-0005-0000-0000-00000C000000}"/>
    <cellStyle name="Normal 12" xfId="22" xr:uid="{00000000-0005-0000-0000-00000D000000}"/>
    <cellStyle name="Normal 13" xfId="24" xr:uid="{00000000-0005-0000-0000-00000E000000}"/>
    <cellStyle name="Normal 2" xfId="4" xr:uid="{00000000-0005-0000-0000-00000F000000}"/>
    <cellStyle name="Normal 2 2" xfId="2" xr:uid="{00000000-0005-0000-0000-000010000000}"/>
    <cellStyle name="Normal 2 3" xfId="6" xr:uid="{00000000-0005-0000-0000-000011000000}"/>
    <cellStyle name="Normal 2 4" xfId="8" xr:uid="{00000000-0005-0000-0000-000012000000}"/>
    <cellStyle name="Normal 2 4 2" xfId="12" xr:uid="{00000000-0005-0000-0000-000013000000}"/>
    <cellStyle name="Normal 2 5" xfId="10" xr:uid="{00000000-0005-0000-0000-000014000000}"/>
    <cellStyle name="Normal 3" xfId="5" xr:uid="{00000000-0005-0000-0000-000015000000}"/>
    <cellStyle name="Normal 4" xfId="7" xr:uid="{00000000-0005-0000-0000-000016000000}"/>
    <cellStyle name="Normal 4 2" xfId="11" xr:uid="{00000000-0005-0000-0000-000017000000}"/>
    <cellStyle name="Normal 5" xfId="9" xr:uid="{00000000-0005-0000-0000-000018000000}"/>
    <cellStyle name="Normal 5 2" xfId="13" xr:uid="{00000000-0005-0000-0000-000019000000}"/>
    <cellStyle name="Normal 6" xfId="3" xr:uid="{00000000-0005-0000-0000-00001A000000}"/>
    <cellStyle name="Normal 6 2" xfId="28" xr:uid="{00000000-0005-0000-0000-00001B000000}"/>
    <cellStyle name="Normal 7" xfId="14" xr:uid="{00000000-0005-0000-0000-00001C000000}"/>
    <cellStyle name="Normal 7 2" xfId="30" xr:uid="{00000000-0005-0000-0000-00001D000000}"/>
    <cellStyle name="Normal 8" xfId="15" xr:uid="{00000000-0005-0000-0000-00001E000000}"/>
    <cellStyle name="Normal 8 2" xfId="31" xr:uid="{00000000-0005-0000-0000-00001F000000}"/>
    <cellStyle name="Normal 9" xfId="16" xr:uid="{00000000-0005-0000-0000-000020000000}"/>
    <cellStyle name="Normal 9 2" xfId="26" xr:uid="{00000000-0005-0000-0000-000021000000}"/>
    <cellStyle name="Percent" xfId="33" builtinId="5"/>
  </cellStyles>
  <dxfs count="329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color rgb="FFFF00FF"/>
      </font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mm/dd/yyyy\ h:mm"/>
      <alignment horizontal="general" vertical="center" textRotation="0" wrapText="0" indent="0" justifyLastLine="0" shrinkToFit="0" readingOrder="0"/>
    </dxf>
    <dxf>
      <numFmt numFmtId="27" formatCode="mm/dd/yyyy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14" formatCode="0.00%"/>
    </dxf>
    <dxf>
      <numFmt numFmtId="165" formatCode="_(* #,##0_);_(* \(#,##0\);_(* &quot;-&quot;??_);_(@_)"/>
    </dxf>
    <dxf>
      <numFmt numFmtId="0" formatCode="General"/>
      <alignment horizontal="left" vertical="bottom" textRotation="0" wrapText="0" indent="0" justifyLastLine="0" shrinkToFit="0" readingOrder="0"/>
    </dxf>
    <dxf>
      <font>
        <b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7" formatCode="mm/dd/yyyy\ h:mm"/>
      <alignment horizontal="right" vertical="bottom" textRotation="0" wrapText="0" indent="0" justifyLastLine="0" shrinkToFit="0" readingOrder="0"/>
    </dxf>
    <dxf>
      <numFmt numFmtId="27" formatCode="mm/dd/yyyy\ h:mm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m/dd/yyyy\ h:mm"/>
      <alignment horizontal="right" vertical="bottom" textRotation="0" wrapText="0" indent="0" justifyLastLine="0" shrinkToFit="0" readingOrder="0"/>
    </dxf>
    <dxf>
      <numFmt numFmtId="27" formatCode="mm/dd/yyyy\ h:mm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1"/>
      </font>
    </dxf>
    <dxf>
      <font>
        <color theme="0"/>
      </font>
      <fill>
        <patternFill>
          <bgColor rgb="FF00B0F0"/>
        </patternFill>
      </fill>
    </dxf>
    <dxf>
      <font>
        <b/>
        <i val="0"/>
        <color theme="8" tint="0.79998168889431442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theme="7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4" formatCode="[$-409]d\-mmm\-yyyy;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FF0000"/>
        <name val="Verdana"/>
        <scheme val="none"/>
      </font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6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0"/>
        <name val="Verdana"/>
        <scheme val="none"/>
      </font>
      <numFmt numFmtId="167" formatCode="d\-mmm\-yy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m/d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FF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FF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FF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[$-409]d\-mmm\-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FF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FF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(* #,##0_);_(* \(#,##0\);_(* &quot;-&quot;??_);_(@_)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sz val="10"/>
        <name val="Verdana"/>
        <family val="2"/>
        <scheme val="none"/>
      </font>
      <numFmt numFmtId="20" formatCode="dd\-mmm\-yy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7" tint="-0.49998474074526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7" tint="-0.49998474074526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7" tint="-0.49998474074526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outline="0">
        <right style="thin">
          <color auto="1"/>
        </right>
        <bottom style="thin">
          <color theme="1"/>
        </bottom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/>
        <color theme="1"/>
      </font>
      <border>
        <top style="double">
          <color theme="5"/>
        </top>
      </border>
    </dxf>
    <dxf>
      <font>
        <b/>
        <i val="0"/>
        <color theme="1"/>
      </font>
      <fill>
        <patternFill patternType="solid">
          <fgColor theme="5" tint="0.59996337778862885"/>
          <bgColor theme="5" tint="0.79998168889431442"/>
        </patternFill>
      </fill>
    </dxf>
    <dxf>
      <font>
        <color theme="1"/>
      </font>
      <fill>
        <patternFill patternType="none">
          <fgColor indexed="64"/>
          <bgColor auto="1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</dxfs>
  <tableStyles count="1" defaultTableStyle="TableStyleMedium2" defaultPivotStyle="PivotStyleLight16">
    <tableStyle name="TotalofRTG,RS,EH,YT" pivot="0" count="9" xr9:uid="{00000000-0011-0000-FFFF-FFFF00000000}">
      <tableStyleElement type="wholeTable" dxfId="328"/>
      <tableStyleElement type="headerRow" dxfId="327"/>
      <tableStyleElement type="totalRow" dxfId="326"/>
      <tableStyleElement type="firstColumn" dxfId="325"/>
      <tableStyleElement type="lastColumn" dxfId="324"/>
      <tableStyleElement type="firstRowStripe" dxfId="323"/>
      <tableStyleElement type="secondRowStripe" dxfId="322"/>
      <tableStyleElement type="firstColumnStripe" dxfId="321"/>
      <tableStyleElement type="secondColumnStripe" dxfId="320"/>
    </tableStyle>
  </tableStyles>
  <colors>
    <mruColors>
      <color rgb="FFFF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5</xdr:row>
      <xdr:rowOff>131793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F821D8-DAB4-4E8F-ADC2-22CF4F3B0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9875" cy="126526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backgroundRefresh="0" growShrinkType="insertClear" adjustColumnWidth="0" connectionId="1" xr16:uid="{90744567-998B-4C3A-BD8A-2E8E6136B5A3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Vessel/Barge" tableColumnId="1"/>
      <queryTableField id="2" name="EQU" tableColumnId="2"/>
      <queryTableField id="3" name="ATW" tableColumnId="3"/>
      <queryTableField id="4" name="ATC.New" tableColumnId="4"/>
      <queryTableField id="6" name="Discharge" tableColumnId="6"/>
      <queryTableField id="7" name="Loading" tableColumnId="7"/>
      <queryTableField id="8" name="TEUs" tableColumnId="8"/>
      <queryTableField id="5" name="Remark" tableColumnId="5"/>
    </queryTableFields>
  </queryTableRefresh>
  <extLst>
    <ext xmlns:x15="http://schemas.microsoft.com/office/spreadsheetml/2010/11/main" uri="{883FBD77-0823-4a55-B5E3-86C4891E6966}">
      <x15:queryTable sourceDataName="Query - Manual Cran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growShrinkType="overwriteClear" adjustColumnWidth="0" connectionId="53" xr16:uid="{18A4F9B2-E8E3-41F6-9021-4E99ED0192E2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EQU" tableColumnId="1"/>
      <queryTableField id="2" name="Tota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growShrinkType="overwriteClear" adjustColumnWidth="0" connectionId="74" xr16:uid="{A0F0671B-6B86-494A-A960-C9A791AC000D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EQU" tableColumnId="1"/>
      <queryTableField id="2" name="Tota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70" xr16:uid="{00000000-0016-0000-0200-000005000000}" autoFormatId="16" applyNumberFormats="0" applyBorderFormats="0" applyFontFormats="0" applyPatternFormats="0" applyAlignmentFormats="0" applyWidthHeightFormats="0">
  <queryTableRefresh nextId="5">
    <queryTableFields count="4">
      <queryTableField id="1" name="RTG" tableColumnId="1"/>
      <queryTableField id="2" name="Moves" tableColumnId="2"/>
      <queryTableField id="3" name="Login" tableColumnId="3"/>
      <queryTableField id="4" name="Pro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69" xr16:uid="{00000000-0016-0000-02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RS" tableColumnId="1"/>
      <queryTableField id="2" name="Moves" tableColumnId="2"/>
      <queryTableField id="3" name="Login" tableColumnId="3"/>
      <queryTableField id="4" name="Pro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adjustColumnWidth="0" connectionId="66" xr16:uid="{00000000-0016-0000-02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EH" tableColumnId="1"/>
      <queryTableField id="2" name="Moves" tableColumnId="2"/>
      <queryTableField id="3" name="Login" tableColumnId="3"/>
      <queryTableField id="4" name="Pro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preserveFormatting="0" adjustColumnWidth="0" connectionId="67" xr16:uid="{00000000-0016-0000-0200-000008000000}" autoFormatId="16" applyNumberFormats="0" applyBorderFormats="0" applyFontFormats="0" applyPatternFormats="0" applyAlignmentFormats="0" applyWidthHeightFormats="0">
  <queryTableRefresh preserveSortFilterLayout="0" nextId="17">
    <queryTableFields count="16">
      <queryTableField id="1" name="Username" tableColumnId="17"/>
      <queryTableField id="2" name="RTG/RS/EH" tableColumnId="18"/>
      <queryTableField id="3" name="Moves" tableColumnId="19"/>
      <queryTableField id="4" name="Login" tableColumnId="20"/>
      <queryTableField id="5" name="Prod" tableColumnId="21"/>
      <queryTableField id="6" name="6" tableColumnId="22"/>
      <queryTableField id="7" name="7" tableColumnId="23"/>
      <queryTableField id="8" name="8" tableColumnId="24"/>
      <queryTableField id="9" name="9" tableColumnId="25"/>
      <queryTableField id="10" name="10" tableColumnId="26"/>
      <queryTableField id="11" name="11" tableColumnId="27"/>
      <queryTableField id="12" name="12" tableColumnId="28"/>
      <queryTableField id="13" name="13" tableColumnId="29"/>
      <queryTableField id="14" name="14" tableColumnId="30"/>
      <queryTableField id="15" name="15" tableColumnId="31"/>
      <queryTableField id="16" name="16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adjustColumnWidth="0" connectionId="96" xr16:uid="{00000000-0016-0000-0300-000009000000}" autoFormatId="16" applyNumberFormats="0" applyBorderFormats="0" applyFontFormats="0" applyPatternFormats="0" applyAlignmentFormats="0" applyWidthHeightFormats="0">
  <queryTableRefresh nextId="5">
    <queryTableFields count="4">
      <queryTableField id="1" name="YT" tableColumnId="1"/>
      <queryTableField id="2" name="Moves" tableColumnId="2"/>
      <queryTableField id="3" name="Login" tableColumnId="3"/>
      <queryTableField id="4" name="Prod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adjustColumnWidth="0" connectionId="93" xr16:uid="{00000000-0016-0000-0300-00000A000000}" autoFormatId="16" applyNumberFormats="0" applyBorderFormats="0" applyFontFormats="0" applyPatternFormats="0" applyAlignmentFormats="0" applyWidthHeightFormats="0">
  <queryTableRefresh preserveSortFilterLayout="0" nextId="18">
    <queryTableFields count="17">
      <queryTableField id="1" name="Username" tableColumnId="1"/>
      <queryTableField id="2" name="YT" tableColumnId="2"/>
      <queryTableField id="3" name="Moves" tableColumnId="3"/>
      <queryTableField id="4" name="Login" tableColumnId="4"/>
      <queryTableField id="5" name="Prod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3" xr16:uid="{00000000-0016-0000-0400-00000B00000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No." tableColumnId="1"/>
      <queryTableField id="2" name="Barge" tableColumnId="2"/>
      <queryTableField id="3" name="Barge Voyage" tableColumnId="3"/>
      <queryTableField id="4" name="ATW" tableColumnId="4"/>
      <queryTableField id="5" name="ATC" tableColumnId="5"/>
      <queryTableField id="6" name="Discharge/Loading" tableColumnId="6"/>
      <queryTableField id="7" name="Equipment" tableColumnId="7"/>
      <queryTableField id="8" name="First Move" tableColumnId="8"/>
      <queryTableField id="9" name="Last Move" tableColumnId="9"/>
      <queryTableField id="10" name="Volume" tableColumnId="10"/>
      <queryTableField id="11" name="Working Hours" tableColumnId="11"/>
      <queryTableField id="12" name="FCC Prod" tableColumnId="12"/>
      <queryTableField id="13" name="Average Prod" tableColumnId="13"/>
      <queryTableField id="14" dataBound="0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83" xr16:uid="{00000000-0016-0000-0500-00000C000000}" autoFormatId="16" applyNumberFormats="0" applyBorderFormats="0" applyFontFormats="0" applyPatternFormats="0" applyAlignmentFormats="0" applyWidthHeightFormats="0">
  <queryTableRefresh nextId="2">
    <queryTableFields count="1">
      <queryTableField id="1" name="Percentage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45" xr16:uid="{00000000-0016-0000-0500-00000D000000}" autoFormatId="16" applyNumberFormats="0" applyBorderFormats="0" applyFontFormats="0" applyPatternFormats="0" applyAlignmentFormats="0" applyWidthHeightFormats="0">
  <queryTableRefresh nextId="4">
    <queryTableFields count="3">
      <queryTableField id="1" name="Carrier" tableColumnId="1"/>
      <queryTableField id="2" name="TEUs" tableColumnId="2"/>
      <queryTableField id="3" name="Percentage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adjustColumnWidth="0" connectionId="26" xr16:uid="{00000000-0016-0000-0500-00000E000000}" autoFormatId="16" applyNumberFormats="0" applyBorderFormats="0" applyFontFormats="0" applyPatternFormats="0" applyAlignmentFormats="0" applyWidthHeightFormats="0">
  <queryTableRefresh nextId="4">
    <queryTableFields count="3">
      <queryTableField id="1" name="Mode" tableColumnId="1"/>
      <queryTableField id="2" name="TEUs" tableColumnId="2"/>
      <queryTableField id="3" name="Percentage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adjustColumnWidth="0" connectionId="11" xr16:uid="{00000000-0016-0000-0500-00000F000000}" autoFormatId="16" applyNumberFormats="0" applyBorderFormats="0" applyFontFormats="0" applyPatternFormats="0" applyAlignmentFormats="0" applyWidthHeightFormats="0">
  <queryTableRefresh nextId="5">
    <queryTableFields count="4">
      <queryTableField id="1" name="Service" tableColumnId="1"/>
      <queryTableField id="2" name="Vessel" tableColumnId="2"/>
      <queryTableField id="3" name="TEUs" tableColumnId="3"/>
      <queryTableField id="4" name="Percentage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adjustColumnWidth="0" connectionId="27" xr16:uid="{00000000-0016-0000-0500-000010000000}" autoFormatId="16" applyNumberFormats="0" applyBorderFormats="0" applyFontFormats="0" applyPatternFormats="0" applyAlignmentFormats="0" applyWidthHeightFormats="0">
  <queryTableRefresh nextId="5">
    <queryTableFields count="4">
      <queryTableField id="1" name="ICD" tableColumnId="1"/>
      <queryTableField id="2" name="Average dwell time (Days)" tableColumnId="2"/>
      <queryTableField id="3" name="TEUs" tableColumnId="3"/>
      <queryTableField id="4" name="TEU Percentage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adjustColumnWidth="0" connectionId="30" xr16:uid="{00000000-0016-0000-0500-000011000000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TEUs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4" xr16:uid="{00000000-0016-0000-0600-000012000000}" autoFormatId="16" applyNumberFormats="0" applyBorderFormats="0" applyFontFormats="0" applyPatternFormats="0" applyAlignmentFormats="0" applyWidthHeightFormats="0">
  <queryTableRefresh nextId="31">
    <queryTableFields count="21">
      <queryTableField id="1" name="Week" tableColumnId="1"/>
      <queryTableField id="2" name="Month" tableColumnId="2"/>
      <queryTableField id="3" name="Date" tableColumnId="3"/>
      <queryTableField id="4" name="Available ground slot/MTY area" tableColumnId="4"/>
      <queryTableField id="5" name="Available ground slot/FCL area" tableColumnId="5"/>
      <queryTableField id="6" name="Available ground slot/Whole yard" tableColumnId="6"/>
      <queryTableField id="7" name="TEU in CY/MTY area" tableColumnId="7"/>
      <queryTableField id="8" name="TEU in CY/FCL area" tableColumnId="8"/>
      <queryTableField id="9" name="TEU in CY/Whole yard" tableColumnId="9"/>
      <queryTableField id="10" name="YU MTY area" tableColumnId="10"/>
      <queryTableField id="11" name="YU FCL area" tableColumnId="11"/>
      <queryTableField id="12" name="YU Whole yard" tableColumnId="12"/>
      <queryTableField id="13" name="Reefer Plug (Qty)" tableColumnId="13"/>
      <queryTableField id="14" name="% Reefer Plug" tableColumnId="14"/>
      <queryTableField id="24" name="Gate In" tableColumnId="23"/>
      <queryTableField id="25" name="Barge Discharge" tableColumnId="24"/>
      <queryTableField id="26" name="Vessel Discharge" tableColumnId="25"/>
      <queryTableField id="27" name="Gate Out" tableColumnId="26"/>
      <queryTableField id="28" name="Barge Loading" tableColumnId="27"/>
      <queryTableField id="29" name="Vessel Loading" tableColumnId="28"/>
      <queryTableField id="30" name="Total In/Out" tableColumnId="29"/>
    </queryTableFields>
    <queryTableDeletedFields count="1">
      <deletedField name="Custom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3" xr16:uid="{9A4175BD-A143-4D58-80E0-3E999024861E}" autoFormatId="16" applyNumberFormats="0" applyBorderFormats="0" applyFontFormats="0" applyPatternFormats="0" applyAlignmentFormats="0" applyWidthHeightFormats="0">
  <queryTableRefresh nextId="12" unboundColumnsRight="3">
    <queryTableFields count="8">
      <queryTableField id="1" name="Vessel/Barge" tableColumnId="1"/>
      <queryTableField id="2" name="EQU" tableColumnId="2"/>
      <queryTableField id="3" name="ATW" tableColumnId="3"/>
      <queryTableField id="4" name="ATC.New" tableColumnId="4"/>
      <queryTableField id="8" name="Remark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00000000-0016-0000-0800-000013000000}" autoFormatId="16" applyNumberFormats="0" applyBorderFormats="0" applyFontFormats="0" applyPatternFormats="0" applyAlignmentFormats="0" applyWidthHeightFormats="0">
  <queryTableRefresh nextId="22">
    <queryTableFields count="21">
      <queryTableField id="1" name="Week" tableColumnId="1"/>
      <queryTableField id="2" name="Month" tableColumnId="2"/>
      <queryTableField id="3" name="Date" tableColumnId="3"/>
      <queryTableField id="4" name="Available ground slot/MTY area" tableColumnId="4"/>
      <queryTableField id="5" name="Available ground slot/FCL area" tableColumnId="5"/>
      <queryTableField id="6" name="Available ground slot/Whole yard" tableColumnId="6"/>
      <queryTableField id="7" name="TEU in CY/MTY area" tableColumnId="7"/>
      <queryTableField id="8" name="TEU in CY/FCL area" tableColumnId="8"/>
      <queryTableField id="9" name="TEU in CY/Whole yard" tableColumnId="9"/>
      <queryTableField id="10" name="YU MTY area" tableColumnId="10"/>
      <queryTableField id="11" name="YU FCL area" tableColumnId="11"/>
      <queryTableField id="12" name="YU Whole yard" tableColumnId="12"/>
      <queryTableField id="13" name="Reefer Plug (Qty)" tableColumnId="13"/>
      <queryTableField id="14" name="% Reefer Plug" tableColumnId="14"/>
      <queryTableField id="15" name="Gate In" tableColumnId="15"/>
      <queryTableField id="16" name="Barge Discharge" tableColumnId="16"/>
      <queryTableField id="17" name="Vessel Discharge" tableColumnId="17"/>
      <queryTableField id="18" name="Gate Out" tableColumnId="18"/>
      <queryTableField id="19" name="Barge Loading" tableColumnId="19"/>
      <queryTableField id="20" name="Vessel Loading" tableColumnId="20"/>
      <queryTableField id="21" name="Total In/Out" tableColumnId="2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60" xr16:uid="{00000000-0016-0000-0A00-000014000000}" autoFormatId="16" applyNumberFormats="0" applyBorderFormats="0" applyFontFormats="0" applyPatternFormats="0" applyAlignmentFormats="0" applyWidthHeightFormats="0">
  <queryTableRefresh nextId="4">
    <queryTableFields count="3">
      <queryTableField id="1" name="Discharge" tableColumnId="1"/>
      <queryTableField id="2" name="Load" tableColumnId="2"/>
      <queryTableField id="3" name="TEUs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9" xr16:uid="{00000000-0016-0000-0A00-000015000000}" autoFormatId="16" applyNumberFormats="0" applyBorderFormats="0" applyFontFormats="0" applyPatternFormats="0" applyAlignmentFormats="0" applyWidthHeightFormats="0">
  <queryTableRefresh nextId="2">
    <queryTableFields count="1">
      <queryTableField id="1" name="Total" tableColumnId="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adjustColumnWidth="0" connectionId="20" xr16:uid="{00000000-0016-0000-0A00-000016000000}" autoFormatId="16" applyNumberFormats="0" applyBorderFormats="0" applyFontFormats="0" applyPatternFormats="0" applyAlignmentFormats="0" applyWidthHeightFormats="0">
  <queryTableRefresh nextId="4">
    <queryTableFields count="3">
      <queryTableField id="1" name="Discharge" tableColumnId="1"/>
      <queryTableField id="2" name="Load" tableColumnId="2"/>
      <queryTableField id="3" name="TEUs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adjustColumnWidth="0" connectionId="81" xr16:uid="{00000000-0016-0000-0A00-000017000000}" autoFormatId="16" applyNumberFormats="0" applyBorderFormats="0" applyFontFormats="0" applyPatternFormats="0" applyAlignmentFormats="0" applyWidthHeightFormats="0">
  <queryTableRefresh nextId="3">
    <queryTableFields count="2">
      <queryTableField id="1" name="Discharge" tableColumnId="1"/>
      <queryTableField id="2" name="Load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9" xr16:uid="{00000000-0016-0000-0A00-000018000000}" autoFormatId="16" applyNumberFormats="0" applyBorderFormats="0" applyFontFormats="0" applyPatternFormats="0" applyAlignmentFormats="0" applyWidthHeightFormats="0">
  <queryTableRefresh nextId="2">
    <queryTableFields count="1">
      <queryTableField id="1" name="Total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2" xr16:uid="{00000000-0016-0000-0A00-000019000000}" autoFormatId="16" applyNumberFormats="0" applyBorderFormats="0" applyFontFormats="0" applyPatternFormats="0" applyAlignmentFormats="0" applyWidthHeightFormats="0">
  <queryTableRefresh nextId="2">
    <queryTableFields count="1">
      <queryTableField id="1" name="Total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1" xr16:uid="{00000000-0016-0000-0A00-00001A000000}" autoFormatId="16" applyNumberFormats="0" applyBorderFormats="0" applyFontFormats="0" applyPatternFormats="0" applyAlignmentFormats="0" applyWidthHeightFormats="0">
  <queryTableRefresh nextId="2">
    <queryTableFields count="1">
      <queryTableField id="1" name="Gate In/Out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2" xr16:uid="{00000000-0016-0000-0A00-00001B000000}" autoFormatId="16" applyNumberFormats="0" applyBorderFormats="0" applyFontFormats="0" applyPatternFormats="0" applyAlignmentFormats="0" applyWidthHeightFormats="0">
  <queryTableRefresh nextId="2">
    <queryTableFields count="1">
      <queryTableField id="1" name="Remarshalling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adjustColumnWidth="0" connectionId="22" xr16:uid="{00000000-0016-0000-0A00-00001C000000}" autoFormatId="16" applyNumberFormats="0" applyBorderFormats="0" applyFontFormats="0" applyPatternFormats="0" applyAlignmentFormats="0" applyWidthHeightFormats="0">
  <queryTableRefresh nextId="3">
    <queryTableFields count="2">
      <queryTableField id="1" name="Grand Total Moves" tableColumnId="1"/>
      <queryTableField id="2" name="Grand Total TEUs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adjustColumnWidth="0" connectionId="40" xr16:uid="{00000000-0016-0000-0A00-00001D000000}" autoFormatId="16" applyNumberFormats="0" applyBorderFormats="0" applyFontFormats="0" applyPatternFormats="0" applyAlignmentFormats="0" applyWidthHeightFormats="0">
  <queryTableRefresh nextId="10">
    <queryTableFields count="8">
      <queryTableField id="1" name="To" tableColumnId="1"/>
      <queryTableField id="2" name="CC" tableColumnId="2"/>
      <queryTableField id="3" name="Reporter" tableColumnId="3"/>
      <queryTableField id="4" name="Job" tableColumnId="4"/>
      <queryTableField id="8" name="Email" tableColumnId="8"/>
      <queryTableField id="5" name="Sdt" tableColumnId="5"/>
      <queryTableField id="6" name="Shift" tableColumnId="6"/>
      <queryTableField id="7" name="Att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5" xr16:uid="{C7E409E5-9F29-4103-B267-A7C083DD0373}" autoFormatId="16" applyNumberFormats="0" applyBorderFormats="0" applyFontFormats="0" applyPatternFormats="0" applyAlignmentFormats="0" applyWidthHeightFormats="0">
  <queryTableRefresh nextId="5">
    <queryTableFields count="4">
      <queryTableField id="1" name="Total Discharge" tableColumnId="1"/>
      <queryTableField id="2" name="Total Loading" tableColumnId="2"/>
      <queryTableField id="3" name="Total TEUs" tableColumnId="3"/>
      <queryTableField id="4" name="Total D/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7ED9FE9-DE9C-481B-A2E9-B338581B410F}" name="Manual_Crane" displayName="Manual_Crane" ref="A44:H44" tableType="queryTable" headerRowCount="0" totalsRowShown="0" headerRowDxfId="178" dataDxfId="177" tableBorderDxfId="176" totalsRowBorderDxfId="175">
  <tableColumns count="8">
    <tableColumn id="1" xr3:uid="{2888F6F3-CBDB-4FBE-AAD6-C1C5246F142E}" uniqueName="1" name="Vessel/Barge" queryTableFieldId="1" dataDxfId="7"/>
    <tableColumn id="2" xr3:uid="{9ABD7FE2-6B96-47FE-93F2-618EB3D56777}" uniqueName="2" name="EQU" queryTableFieldId="2" dataDxfId="6"/>
    <tableColumn id="3" xr3:uid="{28E8D167-3FAB-4AB4-9986-0C484A485739}" uniqueName="3" name="ATW" queryTableFieldId="3" dataDxfId="5"/>
    <tableColumn id="4" xr3:uid="{B8EFE70D-9F2E-4EC5-8903-5E7BA9E94FB0}" uniqueName="4" name="ATC.New" queryTableFieldId="4" dataDxfId="4"/>
    <tableColumn id="6" xr3:uid="{B22E5388-1AB5-4BA1-8CEF-413C1231E398}" uniqueName="6" name="Discharge" queryTableFieldId="6" dataDxfId="3"/>
    <tableColumn id="7" xr3:uid="{34F8CE5B-B50E-4FA3-9DA1-3AA4339F0535}" uniqueName="7" name="Loading" queryTableFieldId="7" dataDxfId="2"/>
    <tableColumn id="8" xr3:uid="{790675F9-7C83-4B45-B011-C9EB3E787743}" uniqueName="8" name="TEUs" queryTableFieldId="8" dataDxfId="1"/>
    <tableColumn id="5" xr3:uid="{F32185E7-54F4-4928-8B7A-5E0321A51794}" uniqueName="5" name="Remark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70F0AB5-B6C5-4310-98DC-E77AC3472D37}" name="QC_Moves" displayName="QC_Moves" ref="C29:D29" tableType="queryTable" headerRowCount="0" insertRow="1" totalsRowShown="0" tableBorderDxfId="319">
  <tableColumns count="2">
    <tableColumn id="1" xr3:uid="{2744EF7B-1913-40B4-8986-B54DD592D6A8}" uniqueName="1" name="EQU" queryTableFieldId="1" headerRowDxfId="318" dataDxfId="64"/>
    <tableColumn id="2" xr3:uid="{F10F144E-61B9-45F3-A96B-EE422E5E32E7}" uniqueName="2" name="Total" queryTableFieldId="2" headerRowDxfId="317" dataDxfId="6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B8E57CF-5B82-4B56-B20B-236DACE7EE76}" name="TK_Moves" displayName="TK_Moves" ref="E29:F29" tableType="queryTable" headerRowCount="0" insertRow="1" totalsRowShown="0" headerRowDxfId="316" dataDxfId="314" headerRowBorderDxfId="315" tableBorderDxfId="313" totalsRowBorderDxfId="312">
  <tableColumns count="2">
    <tableColumn id="1" xr3:uid="{2512A51C-5AC2-4D3D-B0D8-CBD101168978}" uniqueName="1" name="EQU" queryTableFieldId="1" headerRowDxfId="311" dataDxfId="66"/>
    <tableColumn id="2" xr3:uid="{C353621F-4CBD-4512-982D-0FC9D76431F6}" uniqueName="2" name="Total" queryTableFieldId="2" headerRowDxfId="310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B3" totalsRowShown="0" headerRowDxfId="309" dataDxfId="308">
  <tableColumns count="2">
    <tableColumn id="1" xr3:uid="{00000000-0010-0000-0500-000001000000}" name="Target Prod" dataDxfId="307"/>
    <tableColumn id="2" xr3:uid="{00000000-0010-0000-0500-000002000000}" name="Moves" dataDxfId="30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RTG_Current_Shift_RTG" displayName="RTG_Current_Shift_RTG" ref="A5:D14" tableType="queryTable" headerRowDxfId="305">
  <tableColumns count="4">
    <tableColumn id="1" xr3:uid="{00000000-0010-0000-0600-000001000000}" uniqueName="1" name="RTG" totalsRowLabel="Total" queryTableFieldId="1" dataDxfId="38" totalsRowDxfId="304"/>
    <tableColumn id="2" xr3:uid="{00000000-0010-0000-0600-000002000000}" uniqueName="2" name="Moves" queryTableFieldId="2" dataDxfId="37"/>
    <tableColumn id="3" xr3:uid="{00000000-0010-0000-0600-000003000000}" uniqueName="3" name="Login" queryTableFieldId="3" dataDxfId="36"/>
    <tableColumn id="4" xr3:uid="{00000000-0010-0000-0600-000004000000}" uniqueName="4" name="Prod" totalsRowFunction="sum" queryTableFieldId="4" dataDxfId="35"/>
  </tableColumns>
  <tableStyleInfo name="TotalofRTG,RS,EH,YT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RTG_Current_Shift_RS" displayName="RTG_Current_Shift_RS" ref="A16:D24" tableType="queryTable" totalsRowShown="0" headerRowDxfId="303">
  <tableColumns count="4">
    <tableColumn id="1" xr3:uid="{00000000-0010-0000-0700-000001000000}" uniqueName="1" name="RS" queryTableFieldId="1" dataDxfId="42"/>
    <tableColumn id="2" xr3:uid="{00000000-0010-0000-0700-000002000000}" uniqueName="2" name="Moves" queryTableFieldId="2" dataDxfId="41"/>
    <tableColumn id="3" xr3:uid="{00000000-0010-0000-0700-000003000000}" uniqueName="3" name="Login" queryTableFieldId="3" dataDxfId="40"/>
    <tableColumn id="4" xr3:uid="{00000000-0010-0000-0700-000004000000}" uniqueName="4" name="Prod" queryTableFieldId="4" dataDxfId="39"/>
  </tableColumns>
  <tableStyleInfo name="TotalofRTG,RS,EH,YT" showFirstColumn="1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RTG_Current_Shift_EH" displayName="RTG_Current_Shift_EH" ref="A26:D27" tableType="queryTable" insertRow="1" totalsRowShown="0" headerRowDxfId="302">
  <tableColumns count="4">
    <tableColumn id="1" xr3:uid="{00000000-0010-0000-0800-000001000000}" uniqueName="1" name="EH" queryTableFieldId="1" dataDxfId="46"/>
    <tableColumn id="2" xr3:uid="{00000000-0010-0000-0800-000002000000}" uniqueName="2" name="Moves" queryTableFieldId="2" dataDxfId="45"/>
    <tableColumn id="3" xr3:uid="{00000000-0010-0000-0800-000003000000}" uniqueName="3" name="Login" queryTableFieldId="3" dataDxfId="44"/>
    <tableColumn id="4" xr3:uid="{00000000-0010-0000-0800-000004000000}" uniqueName="4" name="Prod" queryTableFieldId="4" dataDxfId="43"/>
  </tableColumns>
  <tableStyleInfo name="TotalofRTG,RS,EH,YT" showFirstColumn="1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RTG_Current_Shift_Final" displayName="RTG_Current_Shift_Final" ref="F5:U32" tableType="queryTable" totalsRowShown="0" headerRowDxfId="301" dataDxfId="300">
  <autoFilter ref="F5:U32" xr:uid="{DFC38B31-23CF-4D6A-978B-21E6B153663F}"/>
  <tableColumns count="16">
    <tableColumn id="17" xr3:uid="{13F4A87B-4C0A-45E6-B158-B96552C7C909}" uniqueName="17" name="Username" queryTableFieldId="1" dataDxfId="62"/>
    <tableColumn id="18" xr3:uid="{62424FA1-B9DB-41DB-8DEF-DC54A58203A2}" uniqueName="18" name="RTG/RS/EH" queryTableFieldId="2" dataDxfId="61"/>
    <tableColumn id="19" xr3:uid="{E518D0C8-A2C8-4FD6-B1DA-C233A4C4A11A}" uniqueName="19" name="Moves" queryTableFieldId="3" dataDxfId="60"/>
    <tableColumn id="20" xr3:uid="{2FB71ADC-5C67-4F7A-9B64-F6C84F0EB6AF}" uniqueName="20" name="Login" queryTableFieldId="4" dataDxfId="59"/>
    <tableColumn id="21" xr3:uid="{CD9B907F-390E-4DE5-B707-71F307AC164D}" uniqueName="21" name="Prod" queryTableFieldId="5" dataDxfId="58"/>
    <tableColumn id="22" xr3:uid="{CF0435E3-1AA9-4854-BF27-B10FF55D1EC2}" uniqueName="22" name="6" queryTableFieldId="6" dataDxfId="57"/>
    <tableColumn id="23" xr3:uid="{B126F58C-B7CA-4A70-AC05-5E20EABAA93F}" uniqueName="23" name="7" queryTableFieldId="7" dataDxfId="56"/>
    <tableColumn id="24" xr3:uid="{0F09A6F0-05AD-4748-B457-619C5EB94EA5}" uniqueName="24" name="8" queryTableFieldId="8" dataDxfId="55"/>
    <tableColumn id="25" xr3:uid="{97E311BE-525A-4E0E-B251-D490022280E4}" uniqueName="25" name="9" queryTableFieldId="9" dataDxfId="54"/>
    <tableColumn id="26" xr3:uid="{16D77C97-5B4E-4DB6-8B60-52E7BC10B8CF}" uniqueName="26" name="10" queryTableFieldId="10" dataDxfId="53"/>
    <tableColumn id="27" xr3:uid="{EED49C63-D4DD-49B2-B90E-24D944F0D094}" uniqueName="27" name="11" queryTableFieldId="11" dataDxfId="52"/>
    <tableColumn id="28" xr3:uid="{500F886C-B510-496B-BE96-C8A5C096F017}" uniqueName="28" name="12" queryTableFieldId="12" dataDxfId="51"/>
    <tableColumn id="29" xr3:uid="{90D9EFC3-7FD1-4D78-BB97-D4552E8CBA04}" uniqueName="29" name="13" queryTableFieldId="13" dataDxfId="50"/>
    <tableColumn id="30" xr3:uid="{292F552E-8FB1-4429-AD3B-3E7D0A2F833D}" uniqueName="30" name="14" queryTableFieldId="14" dataDxfId="49"/>
    <tableColumn id="31" xr3:uid="{86705E4C-F947-4A6A-9A0E-409F9CF3B9A9}" uniqueName="31" name="15" queryTableFieldId="15" dataDxfId="48"/>
    <tableColumn id="32" xr3:uid="{7613460A-24A0-4199-A288-4A427CE0CB4E}" uniqueName="32" name="16" queryTableFieldId="16" dataDxfId="47"/>
  </tableColumns>
  <tableStyleInfo name="TableStyleMedium1" showFirstColumn="1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Table217" displayName="Table217" ref="A1:B2" totalsRowShown="0" headerRowDxfId="299" dataDxfId="298">
  <tableColumns count="2">
    <tableColumn id="1" xr3:uid="{00000000-0010-0000-0A00-000001000000}" name="Target Prod" dataDxfId="297"/>
    <tableColumn id="2" xr3:uid="{00000000-0010-0000-0A00-000002000000}" name="Moves" dataDxfId="296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B000000}" name="YT_Shift_YT" displayName="YT_Shift_YT" ref="A4:D127" tableType="queryTable" totalsRowShown="0" headerRowDxfId="295" dataDxfId="294">
  <tableColumns count="4">
    <tableColumn id="1" xr3:uid="{00000000-0010-0000-0B00-000001000000}" uniqueName="1" name="YT" queryTableFieldId="1" dataDxfId="293"/>
    <tableColumn id="2" xr3:uid="{00000000-0010-0000-0B00-000002000000}" uniqueName="2" name="Moves" queryTableFieldId="2" dataDxfId="292"/>
    <tableColumn id="3" xr3:uid="{00000000-0010-0000-0B00-000003000000}" uniqueName="3" name="Login" queryTableFieldId="3" dataDxfId="291"/>
    <tableColumn id="4" xr3:uid="{00000000-0010-0000-0B00-000004000000}" uniqueName="4" name="Prod" queryTableFieldId="4" dataDxfId="290"/>
  </tableColumns>
  <tableStyleInfo name="TotalofRTG,RS,EH,YT" showFirstColumn="1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C000000}" name="YT_Shift_Final" displayName="YT_Shift_Final" ref="F4:V127" tableType="queryTable" totalsRowShown="0" headerRowDxfId="289">
  <tableColumns count="17">
    <tableColumn id="1" xr3:uid="{347EDD98-2098-4A8B-8F0D-3EC58BEFEA47}" uniqueName="1" name="Username" queryTableFieldId="1"/>
    <tableColumn id="2" xr3:uid="{0595A7CE-3547-4AE2-8F8A-012EDB7A2E69}" uniqueName="2" name="YT" queryTableFieldId="2"/>
    <tableColumn id="3" xr3:uid="{8FD184BB-7C5C-4B8A-8F0D-39BBB4C905B2}" uniqueName="3" name="Moves" queryTableFieldId="3"/>
    <tableColumn id="4" xr3:uid="{CBBD7819-49AD-4F04-BC36-BA488CF238EB}" uniqueName="4" name="Login" queryTableFieldId="4"/>
    <tableColumn id="5" xr3:uid="{B9E1164E-F1E4-4D3C-A389-18BC9FA63751}" uniqueName="5" name="Prod" queryTableFieldId="5"/>
    <tableColumn id="6" xr3:uid="{DAF69CDB-6E86-49B5-B8D2-210CD6298914}" uniqueName="6" name="6" queryTableFieldId="6" dataDxfId="288"/>
    <tableColumn id="7" xr3:uid="{8740B24D-2B52-42C0-B9CC-294CA9D37510}" uniqueName="7" name="7" queryTableFieldId="7" dataDxfId="287"/>
    <tableColumn id="8" xr3:uid="{34207021-7F65-4497-953E-0F4850CD0412}" uniqueName="8" name="8" queryTableFieldId="8" dataDxfId="286"/>
    <tableColumn id="9" xr3:uid="{1173167D-57DC-44FB-BBF6-A358F7358968}" uniqueName="9" name="9" queryTableFieldId="9" dataDxfId="285"/>
    <tableColumn id="10" xr3:uid="{A2B1C096-776E-4BAC-9A3C-7D9CF07A15DE}" uniqueName="10" name="10" queryTableFieldId="10" dataDxfId="284"/>
    <tableColumn id="11" xr3:uid="{3CA8C6AB-2AA0-437B-80CE-E5C7F8CCECF7}" uniqueName="11" name="11" queryTableFieldId="11" dataDxfId="283"/>
    <tableColumn id="12" xr3:uid="{CC521631-8277-4552-B038-3A32765D5A5B}" uniqueName="12" name="12" queryTableFieldId="12" dataDxfId="282"/>
    <tableColumn id="13" xr3:uid="{04A385B5-3A26-4597-9B6D-E978BAA952CC}" uniqueName="13" name="13" queryTableFieldId="13" dataDxfId="281"/>
    <tableColumn id="14" xr3:uid="{571D39AC-365C-44A8-A565-14D608EC377F}" uniqueName="14" name="14" queryTableFieldId="14" dataDxfId="280"/>
    <tableColumn id="15" xr3:uid="{FBDB830B-0851-4852-876A-82F04CE15CC4}" uniqueName="15" name="15" queryTableFieldId="15" dataDxfId="279"/>
    <tableColumn id="16" xr3:uid="{31A2CDFA-FE12-4A76-BF53-4C4FC3C21889}" uniqueName="16" name="16" queryTableFieldId="16" dataDxfId="278"/>
    <tableColumn id="17" xr3:uid="{F9C193F4-CA61-4763-AAF1-9D5CFE04D0F5}" uniqueName="17" name="17" queryTableFieldId="17" dataDxfId="277"/>
  </tableColumns>
  <tableStyleInfo name="TableStyleMedium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D000000}" name="FCC__Average" displayName="FCC__Average" ref="A1:N2" tableType="queryTable" insertRow="1" totalsRowShown="0" headerRowDxfId="276">
  <tableColumns count="14">
    <tableColumn id="1" xr3:uid="{00000000-0010-0000-0D00-000001000000}" uniqueName="1" name="No." queryTableFieldId="1" dataDxfId="34"/>
    <tableColumn id="2" xr3:uid="{00000000-0010-0000-0D00-000002000000}" uniqueName="2" name="Barge" queryTableFieldId="2"/>
    <tableColumn id="3" xr3:uid="{00000000-0010-0000-0D00-000003000000}" uniqueName="3" name="Barge Voyage" queryTableFieldId="3"/>
    <tableColumn id="4" xr3:uid="{00000000-0010-0000-0D00-000004000000}" uniqueName="4" name="ATW" queryTableFieldId="4" dataDxfId="33"/>
    <tableColumn id="5" xr3:uid="{00000000-0010-0000-0D00-000005000000}" uniqueName="5" name="ATC" queryTableFieldId="5" dataDxfId="32"/>
    <tableColumn id="6" xr3:uid="{00000000-0010-0000-0D00-000006000000}" uniqueName="6" name="Discharge/Loading" queryTableFieldId="6" dataDxfId="31"/>
    <tableColumn id="7" xr3:uid="{00000000-0010-0000-0D00-000007000000}" uniqueName="7" name="Equipment" queryTableFieldId="7" dataDxfId="30"/>
    <tableColumn id="8" xr3:uid="{00000000-0010-0000-0D00-000008000000}" uniqueName="8" name="First Move" queryTableFieldId="8" dataDxfId="29"/>
    <tableColumn id="9" xr3:uid="{00000000-0010-0000-0D00-000009000000}" uniqueName="9" name="Last Move" queryTableFieldId="9" dataDxfId="28"/>
    <tableColumn id="10" xr3:uid="{00000000-0010-0000-0D00-00000A000000}" uniqueName="10" name="Volume" queryTableFieldId="10"/>
    <tableColumn id="11" xr3:uid="{00000000-0010-0000-0D00-00000B000000}" uniqueName="11" name="Working Hours" queryTableFieldId="11"/>
    <tableColumn id="12" xr3:uid="{00000000-0010-0000-0D00-00000C000000}" uniqueName="12" name="FCC Prod" queryTableFieldId="12"/>
    <tableColumn id="13" xr3:uid="{00000000-0010-0000-0D00-00000D000000}" uniqueName="13" name="Average Prod" queryTableFieldId="13"/>
    <tableColumn id="14" xr3:uid="{00000000-0010-0000-0D00-00000E000000}" uniqueName="14" name="Remarks" queryTableFieldId="14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E000000}" name="Yard_Density" displayName="Yard_Density" ref="B3:B6" tableType="queryTable" totalsRowShown="0" headerRowDxfId="275" dataDxfId="273" headerRowBorderDxfId="274" dataCellStyle="Percent">
  <tableColumns count="1">
    <tableColumn id="1" xr3:uid="{00000000-0010-0000-0E00-000001000000}" uniqueName="1" name="Percentage" queryTableFieldId="1" dataDxfId="15" dataCellStyle="Percent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F000000}" name="MTY_volume_per_line" displayName="MTY_volume_per_line" ref="A9:C23" tableType="queryTable" totalsRowShown="0">
  <tableColumns count="3">
    <tableColumn id="1" xr3:uid="{00000000-0010-0000-0F00-000001000000}" uniqueName="1" name="Carrier" queryTableFieldId="1" dataDxfId="18"/>
    <tableColumn id="2" xr3:uid="{00000000-0010-0000-0F00-000002000000}" uniqueName="2" name="TEUs" queryTableFieldId="2" dataDxfId="17" dataCellStyle="Comma"/>
    <tableColumn id="3" xr3:uid="{00000000-0010-0000-0F00-000003000000}" uniqueName="3" name="Percentage" queryTableFieldId="3" dataDxfId="16" dataCellStyle="Percent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0000000}" name="Im_Ex" displayName="Im_Ex" ref="E3:G5" tableType="queryTable" totalsRowShown="0">
  <tableColumns count="3">
    <tableColumn id="1" xr3:uid="{00000000-0010-0000-1000-000001000000}" uniqueName="1" name="Mode" queryTableFieldId="1" dataDxfId="21" dataCellStyle="Percent"/>
    <tableColumn id="2" xr3:uid="{00000000-0010-0000-1000-000002000000}" uniqueName="2" name="TEUs" queryTableFieldId="2" dataDxfId="20" dataCellStyle="Comma"/>
    <tableColumn id="3" xr3:uid="{00000000-0010-0000-1000-000003000000}" uniqueName="3" name="Percentage" queryTableFieldId="3" dataDxfId="19" dataCellStyle="Percent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1000000}" name="Export_by_Vessel" displayName="Export_by_Vessel" ref="E9:H33" tableType="queryTable" totalsRowShown="0" headerRowDxfId="272">
  <tableColumns count="4">
    <tableColumn id="1" xr3:uid="{00000000-0010-0000-1100-000001000000}" uniqueName="1" name="Service" queryTableFieldId="1" dataDxfId="25"/>
    <tableColumn id="2" xr3:uid="{00000000-0010-0000-1100-000002000000}" uniqueName="2" name="Vessel" queryTableFieldId="2" dataDxfId="24"/>
    <tableColumn id="3" xr3:uid="{00000000-0010-0000-1100-000003000000}" uniqueName="3" name="TEUs" queryTableFieldId="3" dataDxfId="23" dataCellStyle="Comma"/>
    <tableColumn id="4" xr3:uid="{00000000-0010-0000-1100-000004000000}" uniqueName="4" name="Percentage" queryTableFieldId="4" dataDxfId="22" dataCellStyle="Percent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2000000}" name="Import_by_ICDs" displayName="Import_by_ICDs" ref="E36:H37" tableType="queryTable" insertRow="1" totalsRowShown="0" headerRowDxfId="271">
  <tableColumns count="4">
    <tableColumn id="1" xr3:uid="{00000000-0010-0000-1200-000001000000}" uniqueName="1" name="ICD" queryTableFieldId="1" dataDxfId="270"/>
    <tableColumn id="2" xr3:uid="{00000000-0010-0000-1200-000002000000}" uniqueName="2" name="Average dwell time (Days)" queryTableFieldId="2"/>
    <tableColumn id="3" xr3:uid="{00000000-0010-0000-1200-000003000000}" uniqueName="3" name="TEUs" queryTableFieldId="3" dataDxfId="269" dataCellStyle="Comma"/>
    <tableColumn id="4" xr3:uid="{00000000-0010-0000-1200-000004000000}" uniqueName="4" name="TEU Percentage" queryTableFieldId="4" dataDxfId="268" dataCellStyle="Percent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3000000}" name="In_Out" displayName="In_Out" ref="A26:B29" tableType="queryTable" totalsRowShown="0">
  <tableColumns count="2">
    <tableColumn id="1" xr3:uid="{00000000-0010-0000-1300-000001000000}" uniqueName="1" name="Type" queryTableFieldId="1" dataDxfId="27"/>
    <tableColumn id="2" xr3:uid="{00000000-0010-0000-1300-000002000000}" uniqueName="2" name="TEUs" queryTableFieldId="2" dataDxfId="26" dataCellStyle="Comma"/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4000000}" name="Table_History" displayName="Table_History" ref="A1:U129" tableType="queryTable" totalsRowShown="0" headerRowDxfId="267" dataDxfId="265" headerRowBorderDxfId="266" tableBorderDxfId="264" headerRowCellStyle="Percent" dataCellStyle="Percent">
  <autoFilter ref="A1:U129" xr:uid="{00000000-0009-0000-0100-000012000000}"/>
  <tableColumns count="21">
    <tableColumn id="1" xr3:uid="{00000000-0010-0000-1400-000001000000}" uniqueName="1" name="Week" queryTableFieldId="1" dataDxfId="263" dataCellStyle="Percent"/>
    <tableColumn id="2" xr3:uid="{00000000-0010-0000-1400-000002000000}" uniqueName="2" name="Month" queryTableFieldId="2" dataDxfId="262" dataCellStyle="Percent"/>
    <tableColumn id="3" xr3:uid="{00000000-0010-0000-1400-000003000000}" uniqueName="3" name="Date" queryTableFieldId="3" dataDxfId="261"/>
    <tableColumn id="4" xr3:uid="{00000000-0010-0000-1400-000004000000}" uniqueName="4" name="Available ground slot/MTY area" queryTableFieldId="4" dataDxfId="260" dataCellStyle="Comma"/>
    <tableColumn id="5" xr3:uid="{00000000-0010-0000-1400-000005000000}" uniqueName="5" name="Available ground slot/FCL area" queryTableFieldId="5" dataDxfId="259" dataCellStyle="Comma"/>
    <tableColumn id="6" xr3:uid="{00000000-0010-0000-1400-000006000000}" uniqueName="6" name="Available ground slot/Whole yard" queryTableFieldId="6" dataDxfId="258" dataCellStyle="Comma"/>
    <tableColumn id="7" xr3:uid="{00000000-0010-0000-1400-000007000000}" uniqueName="7" name="TEU in CY/MTY area" queryTableFieldId="7" dataDxfId="257" dataCellStyle="Comma"/>
    <tableColumn id="8" xr3:uid="{00000000-0010-0000-1400-000008000000}" uniqueName="8" name="TEU in CY/FCL area" queryTableFieldId="8" dataDxfId="256" dataCellStyle="Comma"/>
    <tableColumn id="9" xr3:uid="{00000000-0010-0000-1400-000009000000}" uniqueName="9" name="TEU in CY/Whole yard" queryTableFieldId="9" dataDxfId="255" dataCellStyle="Comma"/>
    <tableColumn id="10" xr3:uid="{00000000-0010-0000-1400-00000A000000}" uniqueName="10" name="YU MTY area" queryTableFieldId="10" dataDxfId="254" dataCellStyle="Percent"/>
    <tableColumn id="11" xr3:uid="{00000000-0010-0000-1400-00000B000000}" uniqueName="11" name="YU FCL area" queryTableFieldId="11" dataDxfId="253" dataCellStyle="Percent"/>
    <tableColumn id="12" xr3:uid="{00000000-0010-0000-1400-00000C000000}" uniqueName="12" name="YU Whole yard" queryTableFieldId="12" dataDxfId="252" dataCellStyle="Percent"/>
    <tableColumn id="13" xr3:uid="{00000000-0010-0000-1400-00000D000000}" uniqueName="13" name="Reefer Plug (Qty)" queryTableFieldId="13" dataDxfId="251" dataCellStyle="Comma"/>
    <tableColumn id="14" xr3:uid="{00000000-0010-0000-1400-00000E000000}" uniqueName="14" name="% Reefer Plug" queryTableFieldId="14" dataDxfId="250" dataCellStyle="Percent"/>
    <tableColumn id="23" xr3:uid="{00000000-0010-0000-1400-000017000000}" uniqueName="23" name="Gate In" queryTableFieldId="24" dataDxfId="249" dataCellStyle="Comma"/>
    <tableColumn id="24" xr3:uid="{00000000-0010-0000-1400-000018000000}" uniqueName="24" name="Barge Discharge" queryTableFieldId="25" dataDxfId="248" dataCellStyle="Comma"/>
    <tableColumn id="25" xr3:uid="{00000000-0010-0000-1400-000019000000}" uniqueName="25" name="Vessel Discharge" queryTableFieldId="26" dataDxfId="247" dataCellStyle="Comma"/>
    <tableColumn id="26" xr3:uid="{00000000-0010-0000-1400-00001A000000}" uniqueName="26" name="Gate Out" queryTableFieldId="27" dataDxfId="246" dataCellStyle="Comma"/>
    <tableColumn id="27" xr3:uid="{00000000-0010-0000-1400-00001B000000}" uniqueName="27" name="Barge Loading" queryTableFieldId="28" dataDxfId="245" dataCellStyle="Comma"/>
    <tableColumn id="28" xr3:uid="{00000000-0010-0000-1400-00001C000000}" uniqueName="28" name="Vessel Loading" queryTableFieldId="29" dataDxfId="244" dataCellStyle="Comma"/>
    <tableColumn id="29" xr3:uid="{00000000-0010-0000-1400-00001D000000}" uniqueName="29" name="Total In/Out" queryTableFieldId="30" dataDxfId="243" dataCellStyle="Comma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5000000}" name="Table3" displayName="Table3" ref="A6:B22" totalsRowShown="0" headerRowDxfId="242" dataDxfId="241">
  <autoFilter ref="A6:B22" xr:uid="{00000000-0009-0000-0100-000004000000}"/>
  <tableColumns count="2">
    <tableColumn id="1" xr3:uid="{00000000-0010-0000-1500-000001000000}" name="To" dataDxfId="240"/>
    <tableColumn id="2" xr3:uid="{00000000-0010-0000-1500-000002000000}" name="CC" dataDxfId="239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6000000}" name="Table15" displayName="Table15" ref="A1:A2" totalsRowShown="0" headerRowDxfId="238" dataDxfId="237">
  <autoFilter ref="A1:A2" xr:uid="{00000000-0009-0000-0100-000007000000}">
    <filterColumn colId="0" hiddenButton="1"/>
  </autoFilter>
  <tableColumns count="1">
    <tableColumn id="1" xr3:uid="{00000000-0010-0000-1600-000001000000}" name="Reporter" dataDxfId="236"/>
  </tableColumns>
  <tableStyleInfo name="TableStyleLight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7000000}" name="Table10" displayName="Table10" ref="B1:D2" totalsRowShown="0" headerRowDxfId="235" dataDxfId="234">
  <autoFilter ref="B1:D2" xr:uid="{00000000-0009-0000-0100-00000A000000}">
    <filterColumn colId="0" hiddenButton="1"/>
    <filterColumn colId="1" hiddenButton="1"/>
  </autoFilter>
  <tableColumns count="3">
    <tableColumn id="1" xr3:uid="{00000000-0010-0000-1700-000001000000}" name="Shift" dataDxfId="233"/>
    <tableColumn id="2" xr3:uid="{00000000-0010-0000-1700-000002000000}" name="Date" dataDxfId="232"/>
    <tableColumn id="3" xr3:uid="{DD342611-EC7D-4AD3-9D16-BE8FB0CFF275}" name="Shift No" dataDxfId="231"/>
  </tableColumns>
  <tableStyleInfo name="TableStyleLight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Table331" displayName="Table331" ref="G1:K3" totalsRowShown="0" headerRowDxfId="230" dataDxfId="228" headerRowBorderDxfId="229" tableBorderDxfId="227" totalsRowBorderDxfId="226">
  <tableColumns count="5">
    <tableColumn id="1" xr3:uid="{00000000-0010-0000-1800-000001000000}" name="Yard" dataDxfId="225"/>
    <tableColumn id="2" xr3:uid="{00000000-0010-0000-1800-000002000000}" name="CLOSED_x000a_PERMANENT (SLOT)" dataDxfId="224"/>
    <tableColumn id="3" xr3:uid="{00000000-0010-0000-1800-000003000000}" name="CLOSED_x000a_TEMPORARY (SLOT)" dataDxfId="223"/>
    <tableColumn id="4" xr3:uid="{00000000-0010-0000-1800-000004000000}" name="Constant YARD" dataDxfId="222"/>
    <tableColumn id="5" xr3:uid="{00000000-0010-0000-1800-000005000000}" name="% MTY IN MAIN YARD" dataDxfId="221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5E39386-83DF-441D-8E68-F012001C3CDF}" name="All__2" displayName="All__2" ref="M1:T2" tableType="queryTable" insertRow="1" totalsRowShown="0" headerRowDxfId="220" dataDxfId="219">
  <autoFilter ref="M1:T2" xr:uid="{C4657BD3-040C-444F-8B95-A2DA623B4ECE}"/>
  <tableColumns count="8">
    <tableColumn id="1" xr3:uid="{A8A6DB7C-CF12-4E1F-94D6-C367F687EE19}" uniqueName="1" name="Vessel/Barge" queryTableFieldId="1"/>
    <tableColumn id="2" xr3:uid="{789CA79E-85A2-4741-A6E0-CCC8DB40BE51}" uniqueName="2" name="EQU" queryTableFieldId="2" dataDxfId="14"/>
    <tableColumn id="3" xr3:uid="{71163942-5034-45E3-8A5B-B6511133D8A6}" uniqueName="3" name="ATW" queryTableFieldId="3" dataDxfId="13"/>
    <tableColumn id="4" xr3:uid="{581ECABC-D98E-4E87-B674-19856DAAA679}" uniqueName="4" name="ATC.New" queryTableFieldId="4" dataDxfId="12"/>
    <tableColumn id="8" xr3:uid="{C3DC53F5-E2DD-4EC8-8B80-8F7A1D042783}" uniqueName="8" name="Remark" queryTableFieldId="8"/>
    <tableColumn id="9" xr3:uid="{63BE26BD-E745-4367-B30E-8585C0D70A54}" uniqueName="9" name="Discharge" queryTableFieldId="9" dataDxfId="11"/>
    <tableColumn id="10" xr3:uid="{4104F45F-3284-41CB-AF86-7D3A35617916}" uniqueName="10" name="Loading" queryTableFieldId="10" dataDxfId="10"/>
    <tableColumn id="11" xr3:uid="{4C8AF5C5-58F8-433E-BF0A-2D1482282215}" uniqueName="11" name="TEUs" queryTableFieldId="11" dataDxfId="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6C637-B92E-467C-B03F-199030C0D7A5}" name="Table11" displayName="Table11" ref="A25:D35" totalsRowShown="0" headerRowDxfId="218" headerRowBorderDxfId="217" tableBorderDxfId="216" totalsRowBorderDxfId="215">
  <autoFilter ref="A25:D35" xr:uid="{239104AC-BFED-4142-AB33-4EEC7D84E20C}"/>
  <tableColumns count="4">
    <tableColumn id="1" xr3:uid="{FDB46450-65A6-4BC5-AF3D-72FE649BEE2B}" name="Title" dataDxfId="214"/>
    <tableColumn id="2" xr3:uid="{3A984CB4-F204-4655-8BFA-84EFE62236AC}" name="1" dataDxfId="213"/>
    <tableColumn id="3" xr3:uid="{605D1682-36D5-4936-9DA6-82ED22D206CC}" name="2" dataDxfId="212"/>
    <tableColumn id="4" xr3:uid="{EEC31A7F-C565-4DBB-86FD-D0BE6DE831D1}" name="3" dataDxfId="211"/>
  </tableColumns>
  <tableStyleInfo name="TotalofRTG,RS,EH,YT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9000000}" name="Table_History1" displayName="Table_History1" ref="A1:U128" tableType="queryTable" totalsRowShown="0">
  <autoFilter ref="A1:U128" xr:uid="{00000000-0009-0000-0100-000023000000}"/>
  <tableColumns count="21">
    <tableColumn id="1" xr3:uid="{00000000-0010-0000-1900-000001000000}" uniqueName="1" name="Week" queryTableFieldId="1"/>
    <tableColumn id="2" xr3:uid="{00000000-0010-0000-1900-000002000000}" uniqueName="2" name="Month" queryTableFieldId="2"/>
    <tableColumn id="3" xr3:uid="{00000000-0010-0000-1900-000003000000}" uniqueName="3" name="Date" queryTableFieldId="3" dataDxfId="210"/>
    <tableColumn id="4" xr3:uid="{00000000-0010-0000-1900-000004000000}" uniqueName="4" name="Available ground slot/MTY area" queryTableFieldId="4"/>
    <tableColumn id="5" xr3:uid="{00000000-0010-0000-1900-000005000000}" uniqueName="5" name="Available ground slot/FCL area" queryTableFieldId="5"/>
    <tableColumn id="6" xr3:uid="{00000000-0010-0000-1900-000006000000}" uniqueName="6" name="Available ground slot/Whole yard" queryTableFieldId="6"/>
    <tableColumn id="7" xr3:uid="{00000000-0010-0000-1900-000007000000}" uniqueName="7" name="TEU in CY/MTY area" queryTableFieldId="7"/>
    <tableColumn id="8" xr3:uid="{00000000-0010-0000-1900-000008000000}" uniqueName="8" name="TEU in CY/FCL area" queryTableFieldId="8"/>
    <tableColumn id="9" xr3:uid="{00000000-0010-0000-1900-000009000000}" uniqueName="9" name="TEU in CY/Whole yard" queryTableFieldId="9"/>
    <tableColumn id="10" xr3:uid="{00000000-0010-0000-1900-00000A000000}" uniqueName="10" name="YU MTY area" queryTableFieldId="10"/>
    <tableColumn id="11" xr3:uid="{00000000-0010-0000-1900-00000B000000}" uniqueName="11" name="YU FCL area" queryTableFieldId="11"/>
    <tableColumn id="12" xr3:uid="{00000000-0010-0000-1900-00000C000000}" uniqueName="12" name="YU Whole yard" queryTableFieldId="12"/>
    <tableColumn id="13" xr3:uid="{00000000-0010-0000-1900-00000D000000}" uniqueName="13" name="Reefer Plug (Qty)" queryTableFieldId="13"/>
    <tableColumn id="14" xr3:uid="{00000000-0010-0000-1900-00000E000000}" uniqueName="14" name="% Reefer Plug" queryTableFieldId="14"/>
    <tableColumn id="15" xr3:uid="{00000000-0010-0000-1900-00000F000000}" uniqueName="15" name="Gate In" queryTableFieldId="15"/>
    <tableColumn id="16" xr3:uid="{00000000-0010-0000-1900-000010000000}" uniqueName="16" name="Barge Discharge" queryTableFieldId="16"/>
    <tableColumn id="17" xr3:uid="{00000000-0010-0000-1900-000011000000}" uniqueName="17" name="Vessel Discharge" queryTableFieldId="17"/>
    <tableColumn id="18" xr3:uid="{00000000-0010-0000-1900-000012000000}" uniqueName="18" name="Gate Out" queryTableFieldId="18"/>
    <tableColumn id="19" xr3:uid="{00000000-0010-0000-1900-000013000000}" uniqueName="19" name="Barge Loading" queryTableFieldId="19"/>
    <tableColumn id="20" xr3:uid="{00000000-0010-0000-1900-000014000000}" uniqueName="20" name="Vessel Loading" queryTableFieldId="20"/>
    <tableColumn id="21" xr3:uid="{00000000-0010-0000-1900-000015000000}" uniqueName="21" name="Total In/Out" queryTableFieldId="21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A000000}" name="Table_temp1" displayName="Table_temp1" ref="A1:N63" totalsRowShown="0" headerRowDxfId="209" dataDxfId="207" headerRowBorderDxfId="208" tableBorderDxfId="206" headerRowCellStyle="Percent" dataCellStyle="Percent">
  <autoFilter ref="A1:N63" xr:uid="{00000000-0009-0000-0100-000022000000}"/>
  <tableColumns count="14">
    <tableColumn id="1" xr3:uid="{00000000-0010-0000-1A00-000001000000}" name="Week" dataDxfId="205" dataCellStyle="Percent"/>
    <tableColumn id="2" xr3:uid="{00000000-0010-0000-1A00-000002000000}" name="Month" dataDxfId="204" dataCellStyle="Percent"/>
    <tableColumn id="3" xr3:uid="{00000000-0010-0000-1A00-000003000000}" name="Date" dataDxfId="203"/>
    <tableColumn id="4" xr3:uid="{00000000-0010-0000-1A00-000004000000}" name="Available ground slot/MTY area" dataDxfId="202" dataCellStyle="Comma"/>
    <tableColumn id="5" xr3:uid="{00000000-0010-0000-1A00-000005000000}" name="Available ground slot/FCL area" dataDxfId="201" dataCellStyle="Comma"/>
    <tableColumn id="6" xr3:uid="{00000000-0010-0000-1A00-000006000000}" name="Available ground slot/Whole yard" dataDxfId="200" dataCellStyle="Comma"/>
    <tableColumn id="7" xr3:uid="{00000000-0010-0000-1A00-000007000000}" name="TEU in CY/MTY area" dataDxfId="199" dataCellStyle="Comma"/>
    <tableColumn id="8" xr3:uid="{00000000-0010-0000-1A00-000008000000}" name="TEU in CY/FCL area" dataDxfId="198" dataCellStyle="Comma"/>
    <tableColumn id="9" xr3:uid="{00000000-0010-0000-1A00-000009000000}" name="TEU in CY/Whole yard" dataDxfId="197" dataCellStyle="Comma"/>
    <tableColumn id="10" xr3:uid="{00000000-0010-0000-1A00-00000A000000}" name="YU MTY area" dataDxfId="196" dataCellStyle="Percent"/>
    <tableColumn id="11" xr3:uid="{00000000-0010-0000-1A00-00000B000000}" name="YU FCL area" dataDxfId="195" dataCellStyle="Percent"/>
    <tableColumn id="12" xr3:uid="{00000000-0010-0000-1A00-00000C000000}" name="YU Whole yard" dataDxfId="194" dataCellStyle="Percent"/>
    <tableColumn id="13" xr3:uid="{00000000-0010-0000-1A00-00000D000000}" name="Reefer Plug (Qty)" dataDxfId="193" dataCellStyle="Comma"/>
    <tableColumn id="14" xr3:uid="{00000000-0010-0000-1A00-00000E000000}" name="% Reefer Plug" dataDxfId="192" dataCellStyle="Percent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B000000}" name="Parameter_2" displayName="Parameter_2" ref="A1:B2" totalsRowShown="0">
  <autoFilter ref="A1:B2" xr:uid="{00000000-0009-0000-0100-000003000000}"/>
  <tableColumns count="2">
    <tableColumn id="1" xr3:uid="{00000000-0010-0000-1B00-000001000000}" name="Shift No." dataDxfId="191">
      <calculatedColumnFormula>Input!B2</calculatedColumnFormula>
    </tableColumn>
    <tableColumn id="2" xr3:uid="{00000000-0010-0000-1B00-000002000000}" name="Day" dataDxfId="190">
      <calculatedColumnFormula>Input!C2</calculatedColumnFormula>
    </tableColumn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C000000}" name="Table1" displayName="Table1" ref="D1:D3" totalsRowShown="0" headerRowDxfId="189">
  <autoFilter ref="D1:D3" xr:uid="{00000000-0009-0000-0100-000001000000}"/>
  <tableColumns count="1">
    <tableColumn id="1" xr3:uid="{00000000-0010-0000-1C00-000001000000}" name="Shif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QC_Total_Dis_Load_TEU" displayName="QC_Total_Dis_Load_TEU" ref="B8:D9" tableType="queryTable" insertRow="1" totalsRowShown="0">
  <autoFilter ref="B8:D9" xr:uid="{00000000-0009-0000-0100-000018000000}"/>
  <tableColumns count="3">
    <tableColumn id="1" xr3:uid="{00000000-0010-0000-1D00-000001000000}" uniqueName="1" name="Discharge" queryTableFieldId="1"/>
    <tableColumn id="2" xr3:uid="{00000000-0010-0000-1D00-000002000000}" uniqueName="2" name="Load" queryTableFieldId="2"/>
    <tableColumn id="3" xr3:uid="{00000000-0010-0000-1D00-000003000000}" uniqueName="3" name="TEUs" queryTableFieldId="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QC_Total_Barge" displayName="QC_Total_Barge" ref="E8:E9" tableType="queryTable" insertRow="1" totalsRowShown="0">
  <autoFilter ref="E8:E9" xr:uid="{00000000-0009-0000-0100-000019000000}"/>
  <tableColumns count="1">
    <tableColumn id="1" xr3:uid="{00000000-0010-0000-1E00-000001000000}" uniqueName="1" name="Total" queryTableFieldId="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FCC_Total_Dis_Load_TEU" displayName="FCC_Total_Dis_Load_TEU" ref="B5:D6" tableType="queryTable" insertRow="1" totalsRowShown="0">
  <autoFilter ref="B5:D6" xr:uid="{00000000-0009-0000-0100-00001A000000}"/>
  <tableColumns count="3">
    <tableColumn id="1" xr3:uid="{00000000-0010-0000-1F00-000001000000}" uniqueName="1" name="Discharge" queryTableFieldId="1"/>
    <tableColumn id="2" xr3:uid="{00000000-0010-0000-1F00-000002000000}" uniqueName="2" name="Load" queryTableFieldId="2"/>
    <tableColumn id="3" xr3:uid="{00000000-0010-0000-1F00-000003000000}" uniqueName="3" name="TEUs" queryTableFieldId="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Vessel_Total_Dis_Load" displayName="Vessel_Total_Dis_Load" ref="B11:C12" tableType="queryTable" insertRow="1" totalsRowShown="0">
  <autoFilter ref="B11:C12" xr:uid="{00000000-0009-0000-0100-00001B000000}"/>
  <tableColumns count="2">
    <tableColumn id="1" xr3:uid="{00000000-0010-0000-2000-000001000000}" uniqueName="1" name="Discharge" queryTableFieldId="1"/>
    <tableColumn id="2" xr3:uid="{00000000-0010-0000-2000-000002000000}" uniqueName="2" name="Load" queryTableFieldId="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FCC_Total_Barge" displayName="FCC_Total_Barge" ref="E5:E6" tableType="queryTable" insertRow="1" totalsRowShown="0">
  <autoFilter ref="E5:E6" xr:uid="{00000000-0009-0000-0100-00001C000000}"/>
  <tableColumns count="1">
    <tableColumn id="1" xr3:uid="{00000000-0010-0000-2100-000001000000}" uniqueName="1" name="Total" queryTableFieldId="1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Vessel_Total" displayName="Vessel_Total" ref="E11:E12" tableType="queryTable" insertRow="1" totalsRowShown="0">
  <autoFilter ref="E11:E12" xr:uid="{00000000-0009-0000-0100-00001D000000}"/>
  <tableColumns count="1">
    <tableColumn id="1" xr3:uid="{00000000-0010-0000-2200-000001000000}" uniqueName="1" name="Total" queryTableFieldId="1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23000000}" name="Gate_In_Out" displayName="Gate_In_Out" ref="B14:B15" tableType="queryTable" totalsRowShown="0">
  <autoFilter ref="B14:B15" xr:uid="{00000000-0009-0000-0100-000005000000}"/>
  <tableColumns count="1">
    <tableColumn id="1" xr3:uid="{00000000-0010-0000-2300-000001000000}" uniqueName="1" name="Gate In/Out" queryTableFieldId="1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24000000}" name="Remarshalling" displayName="Remarshalling" ref="D14:D15" tableType="queryTable" totalsRowShown="0">
  <autoFilter ref="D14:D15" xr:uid="{00000000-0009-0000-0100-000006000000}"/>
  <tableColumns count="1">
    <tableColumn id="1" xr3:uid="{00000000-0010-0000-2400-000001000000}" uniqueName="1" name="Remarshalling" queryTableFieldId="1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25000000}" name="Grand_Total" displayName="Grand_Total" ref="B17:C18" tableType="queryTable" totalsRowShown="0">
  <autoFilter ref="B17:C18" xr:uid="{00000000-0009-0000-0100-000008000000}"/>
  <tableColumns count="2">
    <tableColumn id="1" xr3:uid="{00000000-0010-0000-2500-000001000000}" uniqueName="1" name="Grand Total Moves" queryTableFieldId="1"/>
    <tableColumn id="2" xr3:uid="{00000000-0010-0000-2500-000002000000}" uniqueName="2" name="Grand Total TEUs" queryTableFieldId="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26000000}" name="Mail" displayName="Mail" ref="B20:I21" tableType="queryTable" totalsRowShown="0">
  <autoFilter ref="B20:I21" xr:uid="{00000000-0009-0000-0100-000009000000}"/>
  <tableColumns count="8">
    <tableColumn id="1" xr3:uid="{00000000-0010-0000-2600-000001000000}" uniqueName="1" name="To" queryTableFieldId="1" dataDxfId="188"/>
    <tableColumn id="2" xr3:uid="{00000000-0010-0000-2600-000002000000}" uniqueName="2" name="CC" queryTableFieldId="2" dataDxfId="187"/>
    <tableColumn id="3" xr3:uid="{00000000-0010-0000-2600-000003000000}" uniqueName="3" name="Reporter" queryTableFieldId="3" dataDxfId="8"/>
    <tableColumn id="4" xr3:uid="{00000000-0010-0000-2600-000004000000}" uniqueName="4" name="Job" queryTableFieldId="4"/>
    <tableColumn id="8" xr3:uid="{00000000-0010-0000-2600-000008000000}" uniqueName="8" name="Email" queryTableFieldId="8"/>
    <tableColumn id="5" xr3:uid="{00000000-0010-0000-2600-000005000000}" uniqueName="5" name="Sdt" queryTableFieldId="5" dataDxfId="186"/>
    <tableColumn id="6" xr3:uid="{00000000-0010-0000-2600-000006000000}" uniqueName="6" name="Shift" queryTableFieldId="6"/>
    <tableColumn id="7" xr3:uid="{00000000-0010-0000-2600-000007000000}" uniqueName="7" name="Att" queryTableFieldId="7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Table232" displayName="Table232" ref="A24:A25" totalsRowShown="0" headerRowDxfId="185" dataDxfId="184">
  <autoFilter ref="A24:A25" xr:uid="{00000000-0009-0000-0100-00001F000000}"/>
  <tableColumns count="1">
    <tableColumn id="1" xr3:uid="{00000000-0010-0000-2700-000001000000}" name="Total Reefer Plug" dataDxfId="183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28000000}" name="Table_temp" displayName="Table_temp" ref="C24:O70" totalsRowShown="0" headerRowDxfId="182" headerRowBorderDxfId="181" tableBorderDxfId="180">
  <autoFilter ref="C24:O70" xr:uid="{00000000-0009-0000-0100-000011000000}"/>
  <tableColumns count="13">
    <tableColumn id="3" xr3:uid="{00000000-0010-0000-2800-000003000000}" name="Date" dataDxfId="179">
      <calculatedColumnFormula>C24+1</calculatedColumnFormula>
    </tableColumn>
    <tableColumn id="4" xr3:uid="{00000000-0010-0000-2800-000004000000}" name="Available ground slot/MTY area"/>
    <tableColumn id="5" xr3:uid="{00000000-0010-0000-2800-000005000000}" name="Available ground slot/FCL area"/>
    <tableColumn id="6" xr3:uid="{00000000-0010-0000-2800-000006000000}" name="Available ground slot/Whole yard"/>
    <tableColumn id="7" xr3:uid="{00000000-0010-0000-2800-000007000000}" name="TEU in CY/MTY area"/>
    <tableColumn id="8" xr3:uid="{00000000-0010-0000-2800-000008000000}" name="TEU in CY/FCL area"/>
    <tableColumn id="9" xr3:uid="{00000000-0010-0000-2800-000009000000}" name="TEU in CY/Whole yard"/>
    <tableColumn id="1" xr3:uid="{75A552D7-3DBE-45C5-BC2B-41467390E3DE}" name="Column1"/>
    <tableColumn id="10" xr3:uid="{00000000-0010-0000-2800-00000A000000}" name="YU MTY area"/>
    <tableColumn id="11" xr3:uid="{00000000-0010-0000-2800-00000B000000}" name="YU FCL area"/>
    <tableColumn id="12" xr3:uid="{00000000-0010-0000-2800-00000C000000}" name="YU Whole yard"/>
    <tableColumn id="13" xr3:uid="{00000000-0010-0000-2800-00000D000000}" name="Reefer Plug (Qty)"/>
    <tableColumn id="14" xr3:uid="{00000000-0010-0000-2800-00000E000000}" name="% Reefer Plug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88351BB-BDDA-4AEF-862D-3E30595B7C30}" name="Total_Crane" displayName="Total_Crane" ref="G8:J9" tableType="queryTable" totalsRowShown="0">
  <autoFilter ref="G8:J9" xr:uid="{02285DF7-AAB6-464C-B3BC-9E66DC373911}"/>
  <tableColumns count="4">
    <tableColumn id="1" xr3:uid="{447CCD8F-BC89-4700-AAB9-7CC1897C5F88}" uniqueName="1" name="Total Discharge" queryTableFieldId="1"/>
    <tableColumn id="2" xr3:uid="{2682069C-BDD2-4076-8485-06BD01BD63D3}" uniqueName="2" name="Total Loading" queryTableFieldId="2"/>
    <tableColumn id="3" xr3:uid="{726C24B0-7A1F-4CC2-A6A9-9A9817573271}" uniqueName="3" name="Total TEUs" queryTableFieldId="3"/>
    <tableColumn id="4" xr3:uid="{56A513CD-3CEF-4665-B63D-CA608B091999}" uniqueName="4" name="Total D/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13" Type="http://schemas.openxmlformats.org/officeDocument/2006/relationships/table" Target="../tables/table40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12" Type="http://schemas.openxmlformats.org/officeDocument/2006/relationships/table" Target="../tables/table39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6" Type="http://schemas.openxmlformats.org/officeDocument/2006/relationships/table" Target="../tables/table33.xml"/><Relationship Id="rId11" Type="http://schemas.openxmlformats.org/officeDocument/2006/relationships/table" Target="../tables/table38.xml"/><Relationship Id="rId5" Type="http://schemas.openxmlformats.org/officeDocument/2006/relationships/table" Target="../tables/table32.xml"/><Relationship Id="rId15" Type="http://schemas.openxmlformats.org/officeDocument/2006/relationships/table" Target="../tables/table42.xml"/><Relationship Id="rId10" Type="http://schemas.openxmlformats.org/officeDocument/2006/relationships/table" Target="../tables/table37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Relationship Id="rId14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77"/>
  <sheetViews>
    <sheetView tabSelected="1" topLeftCell="A25" zoomScaleNormal="100" workbookViewId="0">
      <selection activeCell="D46" sqref="D46"/>
    </sheetView>
  </sheetViews>
  <sheetFormatPr defaultColWidth="20.625" defaultRowHeight="15.75" x14ac:dyDescent="0.25"/>
  <cols>
    <col min="1" max="1" width="19.5" style="2" customWidth="1"/>
    <col min="2" max="2" width="17.375" style="2" customWidth="1"/>
    <col min="3" max="3" width="20.25" style="2" bestFit="1" customWidth="1"/>
    <col min="4" max="4" width="16.125" style="2" bestFit="1" customWidth="1"/>
    <col min="5" max="5" width="13.25" style="2" customWidth="1"/>
    <col min="6" max="6" width="12.375" style="2" customWidth="1"/>
    <col min="7" max="7" width="14.25" style="2" customWidth="1"/>
    <col min="8" max="8" width="19.875" style="2" customWidth="1"/>
    <col min="9" max="16384" width="20.625" style="2"/>
  </cols>
  <sheetData>
    <row r="1" spans="1:8" ht="15.75" customHeight="1" x14ac:dyDescent="0.25">
      <c r="A1" s="1"/>
      <c r="B1" s="20"/>
      <c r="C1" s="248" t="s">
        <v>0</v>
      </c>
      <c r="D1" s="248"/>
      <c r="E1" s="248"/>
      <c r="F1" s="248"/>
      <c r="G1" s="248"/>
      <c r="H1" s="249"/>
    </row>
    <row r="2" spans="1:8" ht="15.75" customHeight="1" thickBot="1" x14ac:dyDescent="0.3">
      <c r="A2" s="3"/>
      <c r="B2" s="192"/>
      <c r="C2" s="250"/>
      <c r="D2" s="250"/>
      <c r="E2" s="250"/>
      <c r="F2" s="250"/>
      <c r="G2" s="250"/>
      <c r="H2" s="251"/>
    </row>
    <row r="3" spans="1:8" ht="18.75" customHeight="1" x14ac:dyDescent="0.25">
      <c r="A3" s="3"/>
      <c r="B3" s="180"/>
      <c r="C3" s="258" t="str">
        <f>Input!B2</f>
        <v>Day Shift</v>
      </c>
      <c r="D3" s="258"/>
      <c r="E3" s="259"/>
      <c r="F3" s="252">
        <f>Input!C2</f>
        <v>44854</v>
      </c>
      <c r="G3" s="252"/>
      <c r="H3" s="253"/>
    </row>
    <row r="4" spans="1:8" ht="19.5" customHeight="1" x14ac:dyDescent="0.25">
      <c r="A4" s="3"/>
      <c r="B4" s="180"/>
      <c r="C4" s="260"/>
      <c r="D4" s="261"/>
      <c r="E4" s="262"/>
      <c r="F4" s="254"/>
      <c r="G4" s="254"/>
      <c r="H4" s="255"/>
    </row>
    <row r="5" spans="1:8" ht="19.5" customHeight="1" thickBot="1" x14ac:dyDescent="0.3">
      <c r="A5" s="4"/>
      <c r="B5" s="180"/>
      <c r="C5" s="263"/>
      <c r="D5" s="263"/>
      <c r="E5" s="264"/>
      <c r="F5" s="256"/>
      <c r="G5" s="256"/>
      <c r="H5" s="257"/>
    </row>
    <row r="6" spans="1:8" ht="16.5" customHeight="1" x14ac:dyDescent="0.25">
      <c r="A6" s="268" t="s">
        <v>1</v>
      </c>
      <c r="B6" s="266"/>
      <c r="C6" s="266"/>
      <c r="D6" s="266"/>
      <c r="E6" s="266"/>
      <c r="F6" s="266"/>
      <c r="G6" s="266"/>
      <c r="H6" s="266"/>
    </row>
    <row r="7" spans="1:8" customFormat="1" x14ac:dyDescent="0.25">
      <c r="A7" s="270" t="s">
        <v>2</v>
      </c>
      <c r="B7" s="270"/>
      <c r="C7" s="270"/>
      <c r="D7" s="270"/>
      <c r="E7" s="242" t="s">
        <v>3</v>
      </c>
      <c r="F7" s="241"/>
      <c r="G7" s="243"/>
      <c r="H7" s="244"/>
    </row>
    <row r="8" spans="1:8" customFormat="1" x14ac:dyDescent="0.25">
      <c r="A8" s="5" t="s">
        <v>4</v>
      </c>
      <c r="B8" s="154" t="str">
        <f>_xlfn.IFS(Table10[Shift No]="1",Input!B26,Table10[Shift No]="2",Input!C26,Table10[Shift No]="3",Input!D26)</f>
        <v>Nguyễn Đa Ơn</v>
      </c>
      <c r="C8" s="31" t="s">
        <v>5</v>
      </c>
      <c r="D8" s="29">
        <v>3</v>
      </c>
      <c r="E8" s="173" t="s">
        <v>4</v>
      </c>
      <c r="F8" s="154" t="str">
        <f>_xlfn.IFS(Table10[Shift No]="1",Input!C26,Table10[Shift No]="2",Input!D26,Table10[Shift No]="3",Input!B26)</f>
        <v>Đỗ Chí Công</v>
      </c>
      <c r="G8" s="190" t="s">
        <v>5</v>
      </c>
      <c r="H8" s="29">
        <v>3</v>
      </c>
    </row>
    <row r="9" spans="1:8" customFormat="1" x14ac:dyDescent="0.25">
      <c r="A9" s="5" t="s">
        <v>336</v>
      </c>
      <c r="B9" s="154" t="str">
        <f>_xlfn.IFS(Table10[Shift No]="1",Input!B27,Table10[Shift No]="2",Input!C27,Table10[Shift No]="3",Input!D27)</f>
        <v>Đỗ Ngọc Quang</v>
      </c>
      <c r="C9" s="31" t="s">
        <v>343</v>
      </c>
      <c r="D9" s="29">
        <v>2</v>
      </c>
      <c r="E9" s="173" t="s">
        <v>336</v>
      </c>
      <c r="F9" s="154" t="str">
        <f>_xlfn.IFS(Table10[Shift No]="1",Input!C27,Table10[Shift No]="2",Input!D27,Table10[Shift No]="3",Input!B27)</f>
        <v>Lê Mạnh Tùng</v>
      </c>
      <c r="G9" s="190" t="s">
        <v>343</v>
      </c>
      <c r="H9" s="29">
        <v>2</v>
      </c>
    </row>
    <row r="10" spans="1:8" customFormat="1" x14ac:dyDescent="0.25">
      <c r="A10" s="23" t="s">
        <v>337</v>
      </c>
      <c r="B10" s="154" t="str">
        <f>_xlfn.IFS(Table10[Shift No]="1",Input!B28,Table10[Shift No]="2",Input!C28,Table10[Shift No]="3",Input!D28)</f>
        <v>Phạm Văn Luân</v>
      </c>
      <c r="C10" s="31" t="s">
        <v>7</v>
      </c>
      <c r="D10" s="29">
        <v>8</v>
      </c>
      <c r="E10" s="189" t="s">
        <v>337</v>
      </c>
      <c r="F10" s="154" t="str">
        <f>_xlfn.IFS(Table10[Shift No]="1",Input!C28,Table10[Shift No]="2",Input!D28,Table10[Shift No]="3",Input!B28)</f>
        <v>Nguyễn Năng Cường</v>
      </c>
      <c r="G10" s="190" t="s">
        <v>7</v>
      </c>
      <c r="H10" s="29">
        <v>8</v>
      </c>
    </row>
    <row r="11" spans="1:8" customFormat="1" x14ac:dyDescent="0.25">
      <c r="A11" s="5" t="s">
        <v>338</v>
      </c>
      <c r="B11" s="154" t="str">
        <f>_xlfn.IFS(Table10[Shift No]="1",Input!B29,Table10[Shift No]="2",Input!C29,Table10[Shift No]="3",Input!D29)</f>
        <v>Lưu Văn Phúc</v>
      </c>
      <c r="C11" s="31" t="s">
        <v>8</v>
      </c>
      <c r="D11" s="29">
        <v>8</v>
      </c>
      <c r="E11" s="173" t="s">
        <v>338</v>
      </c>
      <c r="F11" s="154" t="str">
        <f>_xlfn.IFS(Table10[Shift No]="1",Input!C29,Table10[Shift No]="2",Input!D29,Table10[Shift No]="3",Input!B29)</f>
        <v>Ngô Quang Khang</v>
      </c>
      <c r="G11" s="190" t="s">
        <v>8</v>
      </c>
      <c r="H11" s="29">
        <v>8</v>
      </c>
    </row>
    <row r="12" spans="1:8" s="144" customFormat="1" x14ac:dyDescent="0.25">
      <c r="A12" s="142" t="s">
        <v>339</v>
      </c>
      <c r="B12" s="154" t="str">
        <f>_xlfn.IFS(Table10[Shift No]="1",Input!B30,Table10[Shift No]="2",Input!C30,Table10[Shift No]="3",Input!D30)</f>
        <v>Nguyễn Anh Tuấn</v>
      </c>
      <c r="C12" s="143" t="s">
        <v>9</v>
      </c>
      <c r="D12" s="29">
        <v>8</v>
      </c>
      <c r="E12" s="142" t="s">
        <v>339</v>
      </c>
      <c r="F12" s="154" t="str">
        <f>_xlfn.IFS(Table10[Shift No]="1",Input!C30,Table10[Shift No]="2",Input!D30,Table10[Shift No]="3",Input!B30)</f>
        <v>Bùi Quang Thu</v>
      </c>
      <c r="G12" s="143" t="s">
        <v>9</v>
      </c>
      <c r="H12" s="29">
        <v>8</v>
      </c>
    </row>
    <row r="13" spans="1:8" customFormat="1" x14ac:dyDescent="0.25">
      <c r="A13" s="142" t="s">
        <v>340</v>
      </c>
      <c r="B13" s="154" t="str">
        <f>_xlfn.IFS(Table10[Shift No]="1",Input!B31,Table10[Shift No]="2",Input!C31,Table10[Shift No]="3",Input!D31)</f>
        <v>Đỗ Tuấn Ninh</v>
      </c>
      <c r="C13" s="31" t="s">
        <v>10</v>
      </c>
      <c r="D13" s="29">
        <v>15</v>
      </c>
      <c r="E13" s="142" t="s">
        <v>340</v>
      </c>
      <c r="F13" s="154" t="str">
        <f>_xlfn.IFS(Table10[Shift No]="1",Input!C31,Table10[Shift No]="2",Input!D31,Table10[Shift No]="3",Input!B31)</f>
        <v>Nguyễn Viết Lãm</v>
      </c>
      <c r="G13" s="190" t="s">
        <v>10</v>
      </c>
      <c r="H13" s="29">
        <v>15</v>
      </c>
    </row>
    <row r="14" spans="1:8" customFormat="1" x14ac:dyDescent="0.25">
      <c r="A14" s="142" t="s">
        <v>341</v>
      </c>
      <c r="B14" s="154" t="str">
        <f>_xlfn.IFS(Table10[Shift No]="1",Input!B32,Table10[Shift No]="2",Input!C32,Table10[Shift No]="3",Input!D32)</f>
        <v>Nguyễn Đình Ý</v>
      </c>
      <c r="C14" s="25" t="s">
        <v>344</v>
      </c>
      <c r="D14" s="154" t="str">
        <f>_xlfn.IFS(Table10[Shift No]="1",Input!B34,Table10[Shift No]="2",Input!C34,Table10[Shift No]="3",Input!D34)</f>
        <v>Nguyễn Hồng Giang</v>
      </c>
      <c r="E14" s="142" t="s">
        <v>341</v>
      </c>
      <c r="F14" s="154" t="str">
        <f>_xlfn.IFS(Table10[Shift No]="1",Input!C32,Table10[Shift No]="2",Input!D32,Table10[Shift No]="3",Input!B32)</f>
        <v>Trần Minh Tuấn</v>
      </c>
      <c r="G14" s="25" t="s">
        <v>344</v>
      </c>
      <c r="H14" s="154" t="str">
        <f>_xlfn.IFS(Table10[Shift No]="1",Input!C34,Table10[Shift No]="2",Input!D34,Table10[Shift No]="3",Input!B34)</f>
        <v>Vũ Công Tiệp</v>
      </c>
    </row>
    <row r="15" spans="1:8" customFormat="1" x14ac:dyDescent="0.25">
      <c r="A15" s="142" t="s">
        <v>342</v>
      </c>
      <c r="B15" s="154" t="str">
        <f>_xlfn.IFS(Table10[Shift No]="1",Input!B33,Table10[Shift No]="2",Input!C33,Table10[Shift No]="3",Input!D33)</f>
        <v>Bùi Quang Tuyến</v>
      </c>
      <c r="C15" s="25" t="s">
        <v>345</v>
      </c>
      <c r="D15" s="154" t="str">
        <f>_xlfn.IFS(Table10[Shift No]="1",Input!B35,Table10[Shift No]="2",Input!C35,Table10[Shift No]="3",Input!D35)</f>
        <v>Đặng Ngọc Thắng</v>
      </c>
      <c r="E15" s="142" t="s">
        <v>342</v>
      </c>
      <c r="F15" s="154" t="str">
        <f>_xlfn.IFS(Table10[Shift No]="1",Input!C33,Table10[Shift No]="2",Input!D33,Table10[Shift No]="3",Input!B33)</f>
        <v>Phạm Viết Hội</v>
      </c>
      <c r="G15" s="25" t="s">
        <v>345</v>
      </c>
      <c r="H15" s="154" t="str">
        <f>_xlfn.IFS(Table10[Shift No]="1",Input!C35,Table10[Shift No]="2",Input!D35,Table10[Shift No]="3",Input!B35)</f>
        <v>Vũ Văn Phong</v>
      </c>
    </row>
    <row r="16" spans="1:8" customFormat="1" x14ac:dyDescent="0.25">
      <c r="A16" s="274" t="s">
        <v>11</v>
      </c>
      <c r="B16" s="275"/>
      <c r="C16" s="274"/>
      <c r="D16" s="30">
        <f>SUM(D8:D13)</f>
        <v>44</v>
      </c>
      <c r="E16" s="235" t="s">
        <v>11</v>
      </c>
      <c r="F16" s="236"/>
      <c r="G16" s="237"/>
      <c r="H16" s="30">
        <f>SUM(H8:H14)</f>
        <v>44</v>
      </c>
    </row>
    <row r="17" spans="1:14" customFormat="1" x14ac:dyDescent="0.25">
      <c r="A17" s="271" t="s">
        <v>12</v>
      </c>
      <c r="B17" s="272"/>
      <c r="C17" s="272"/>
      <c r="D17" s="272"/>
      <c r="E17" s="272"/>
      <c r="F17" s="272"/>
      <c r="G17" s="272"/>
      <c r="H17" s="272"/>
    </row>
    <row r="18" spans="1:14" customFormat="1" ht="15.75" customHeight="1" x14ac:dyDescent="0.25">
      <c r="A18" s="239" t="s">
        <v>13</v>
      </c>
      <c r="B18" s="238" t="s">
        <v>14</v>
      </c>
      <c r="C18" s="238" t="s">
        <v>15</v>
      </c>
      <c r="D18" s="239"/>
      <c r="E18" s="276" t="s">
        <v>16</v>
      </c>
      <c r="F18" s="238" t="s">
        <v>17</v>
      </c>
      <c r="G18" s="241"/>
      <c r="H18" s="239"/>
    </row>
    <row r="19" spans="1:14" customFormat="1" ht="15.75" customHeight="1" x14ac:dyDescent="0.25">
      <c r="A19" s="269"/>
      <c r="B19" s="278"/>
      <c r="C19" s="278"/>
      <c r="D19" s="269"/>
      <c r="E19" s="277"/>
      <c r="F19" s="279"/>
      <c r="G19" s="280"/>
      <c r="H19" s="281"/>
    </row>
    <row r="20" spans="1:14" customFormat="1" x14ac:dyDescent="0.25">
      <c r="A20" s="273"/>
      <c r="B20" s="147"/>
      <c r="C20" s="11"/>
      <c r="D20" s="11"/>
      <c r="E20" s="22"/>
      <c r="F20" s="247"/>
      <c r="G20" s="247"/>
      <c r="H20" s="247"/>
    </row>
    <row r="21" spans="1:14" customFormat="1" x14ac:dyDescent="0.25">
      <c r="A21" s="273"/>
      <c r="B21" s="2"/>
      <c r="C21" s="11"/>
      <c r="D21" s="11"/>
      <c r="E21" s="28"/>
      <c r="F21" s="247"/>
      <c r="G21" s="247"/>
      <c r="H21" s="247"/>
    </row>
    <row r="22" spans="1:14" customFormat="1" x14ac:dyDescent="0.25">
      <c r="A22" s="273"/>
      <c r="B22" s="11"/>
      <c r="C22" s="11"/>
      <c r="D22" s="11"/>
      <c r="E22" s="28"/>
      <c r="F22" s="247"/>
      <c r="G22" s="247"/>
      <c r="H22" s="247"/>
    </row>
    <row r="23" spans="1:14" customFormat="1" x14ac:dyDescent="0.25">
      <c r="A23" s="273"/>
      <c r="B23" s="2"/>
      <c r="C23" s="11"/>
      <c r="D23" s="11"/>
      <c r="E23" s="28"/>
      <c r="F23" s="247"/>
      <c r="G23" s="247"/>
      <c r="H23" s="247"/>
    </row>
    <row r="24" spans="1:14" customFormat="1" x14ac:dyDescent="0.25">
      <c r="A24" s="273"/>
      <c r="B24" s="11"/>
      <c r="C24" s="26"/>
      <c r="D24" s="11"/>
      <c r="E24" s="28"/>
      <c r="F24" s="247"/>
      <c r="G24" s="247"/>
      <c r="H24" s="247"/>
    </row>
    <row r="25" spans="1:14" customFormat="1" x14ac:dyDescent="0.25">
      <c r="A25" s="273"/>
      <c r="B25" s="11"/>
      <c r="C25" s="26"/>
      <c r="D25" s="11"/>
      <c r="E25" s="24"/>
      <c r="F25" s="247"/>
      <c r="G25" s="247"/>
      <c r="H25" s="247"/>
    </row>
    <row r="26" spans="1:14" customFormat="1" ht="16.5" thickBot="1" x14ac:dyDescent="0.3">
      <c r="A26" s="273"/>
      <c r="B26" s="26"/>
      <c r="C26" s="26"/>
      <c r="D26" s="11"/>
      <c r="E26" s="24"/>
      <c r="F26" s="247"/>
      <c r="G26" s="247"/>
      <c r="H26" s="247"/>
    </row>
    <row r="27" spans="1:14" s="6" customFormat="1" x14ac:dyDescent="0.25">
      <c r="A27" s="265" t="s">
        <v>18</v>
      </c>
      <c r="B27" s="266"/>
      <c r="C27" s="266"/>
      <c r="D27" s="266"/>
      <c r="E27" s="266"/>
      <c r="F27" s="266"/>
      <c r="G27" s="266"/>
      <c r="H27" s="267"/>
      <c r="K27"/>
      <c r="L27"/>
      <c r="M27"/>
    </row>
    <row r="28" spans="1:14" s="6" customFormat="1" x14ac:dyDescent="0.25">
      <c r="A28" s="240" t="s">
        <v>19</v>
      </c>
      <c r="B28" s="239"/>
      <c r="C28" s="238" t="s">
        <v>20</v>
      </c>
      <c r="D28" s="241"/>
      <c r="E28" s="241"/>
      <c r="F28" s="239"/>
      <c r="G28" s="238" t="s">
        <v>17</v>
      </c>
      <c r="H28" s="239"/>
      <c r="K28"/>
      <c r="L28"/>
      <c r="M28"/>
      <c r="N28"/>
    </row>
    <row r="29" spans="1:14" s="6" customFormat="1" x14ac:dyDescent="0.25">
      <c r="A29" s="128" t="s">
        <v>5</v>
      </c>
      <c r="B29" s="128">
        <v>3</v>
      </c>
      <c r="C29" s="21"/>
      <c r="D29" s="21"/>
      <c r="E29" s="182"/>
      <c r="F29" s="182"/>
      <c r="G29" s="245"/>
      <c r="H29" s="246"/>
      <c r="K29"/>
      <c r="L29"/>
      <c r="M29"/>
      <c r="N29"/>
    </row>
    <row r="30" spans="1:14" s="6" customFormat="1" x14ac:dyDescent="0.25">
      <c r="A30" s="128" t="s">
        <v>343</v>
      </c>
      <c r="B30" s="128">
        <v>2</v>
      </c>
      <c r="C30" s="11"/>
      <c r="D30" s="11"/>
      <c r="E30" s="183"/>
      <c r="F30" s="183"/>
      <c r="G30" s="245"/>
      <c r="H30" s="246"/>
      <c r="K30"/>
      <c r="L30"/>
      <c r="M30"/>
      <c r="N30"/>
    </row>
    <row r="31" spans="1:14" s="6" customFormat="1" x14ac:dyDescent="0.25">
      <c r="A31" s="128" t="s">
        <v>8</v>
      </c>
      <c r="B31" s="128">
        <v>8</v>
      </c>
      <c r="C31" s="13"/>
      <c r="D31" s="13"/>
      <c r="E31" s="184"/>
      <c r="F31" s="185"/>
      <c r="G31" s="245"/>
      <c r="H31" s="246"/>
      <c r="K31"/>
      <c r="L31"/>
      <c r="M31"/>
      <c r="N31"/>
    </row>
    <row r="32" spans="1:14" s="6" customFormat="1" x14ac:dyDescent="0.25">
      <c r="A32" s="128" t="s">
        <v>9</v>
      </c>
      <c r="B32" s="128">
        <v>8</v>
      </c>
      <c r="C32" s="181"/>
      <c r="D32" s="181"/>
      <c r="E32" s="184"/>
      <c r="F32" s="184"/>
      <c r="G32" s="245"/>
      <c r="H32" s="246"/>
      <c r="K32"/>
      <c r="L32"/>
      <c r="M32"/>
      <c r="N32"/>
    </row>
    <row r="33" spans="1:14" s="6" customFormat="1" x14ac:dyDescent="0.25">
      <c r="A33" s="128" t="s">
        <v>10</v>
      </c>
      <c r="B33" s="128">
        <v>15</v>
      </c>
      <c r="C33" s="173"/>
      <c r="D33" s="173"/>
      <c r="E33" s="173"/>
      <c r="F33" s="173"/>
      <c r="G33" s="245"/>
      <c r="H33" s="246"/>
      <c r="K33"/>
      <c r="L33"/>
      <c r="M33"/>
      <c r="N33"/>
    </row>
    <row r="34" spans="1:14" s="6" customFormat="1" x14ac:dyDescent="0.25">
      <c r="A34" s="128"/>
      <c r="B34" s="128"/>
      <c r="C34" s="173"/>
      <c r="D34" s="173"/>
      <c r="E34" s="173"/>
      <c r="F34" s="173"/>
      <c r="G34" s="245"/>
      <c r="H34" s="246"/>
      <c r="K34"/>
      <c r="L34"/>
      <c r="M34"/>
      <c r="N34"/>
    </row>
    <row r="35" spans="1:14" s="6" customFormat="1" x14ac:dyDescent="0.25">
      <c r="A35" s="128"/>
      <c r="B35" s="128"/>
      <c r="C35" s="173"/>
      <c r="D35" s="173"/>
      <c r="E35" s="173"/>
      <c r="F35" s="173"/>
      <c r="G35" s="245"/>
      <c r="H35" s="246"/>
      <c r="K35"/>
      <c r="L35"/>
      <c r="M35"/>
      <c r="N35"/>
    </row>
    <row r="36" spans="1:14" s="6" customFormat="1" x14ac:dyDescent="0.25">
      <c r="A36" s="173"/>
      <c r="B36" s="128"/>
      <c r="C36" s="173"/>
      <c r="D36" s="29"/>
      <c r="E36" s="173"/>
      <c r="F36" s="173"/>
      <c r="G36" s="245"/>
      <c r="H36" s="246"/>
      <c r="K36"/>
      <c r="L36"/>
      <c r="M36"/>
      <c r="N36"/>
    </row>
    <row r="37" spans="1:14" s="6" customFormat="1" x14ac:dyDescent="0.25">
      <c r="A37" s="288" t="s">
        <v>21</v>
      </c>
      <c r="B37" s="272"/>
      <c r="C37" s="272"/>
      <c r="D37" s="272"/>
      <c r="E37" s="272"/>
      <c r="F37" s="272"/>
      <c r="G37" s="272"/>
      <c r="H37" s="289"/>
      <c r="K37"/>
      <c r="L37"/>
      <c r="M37"/>
      <c r="N37"/>
    </row>
    <row r="38" spans="1:14" s="6" customFormat="1" x14ac:dyDescent="0.25">
      <c r="A38" s="7" t="s">
        <v>22</v>
      </c>
      <c r="B38" s="242"/>
      <c r="C38" s="243"/>
      <c r="D38" s="243"/>
      <c r="E38" s="243"/>
      <c r="F38" s="243"/>
      <c r="G38" s="243"/>
      <c r="H38" s="244"/>
      <c r="K38"/>
      <c r="L38"/>
      <c r="M38"/>
      <c r="N38"/>
    </row>
    <row r="39" spans="1:14" s="6" customFormat="1" x14ac:dyDescent="0.25">
      <c r="A39" s="145"/>
      <c r="B39" s="285"/>
      <c r="C39" s="286"/>
      <c r="D39" s="286"/>
      <c r="E39" s="286"/>
      <c r="F39" s="286"/>
      <c r="G39" s="286"/>
      <c r="H39" s="287"/>
    </row>
    <row r="40" spans="1:14" s="6" customFormat="1" ht="19.5" customHeight="1" x14ac:dyDescent="0.25">
      <c r="A40" s="27"/>
      <c r="B40" s="290"/>
      <c r="C40" s="291"/>
      <c r="D40" s="291"/>
      <c r="E40" s="291"/>
      <c r="F40" s="291"/>
      <c r="G40" s="291"/>
      <c r="H40" s="292"/>
    </row>
    <row r="41" spans="1:14" x14ac:dyDescent="0.25">
      <c r="A41" s="282" t="s">
        <v>23</v>
      </c>
      <c r="B41" s="283"/>
      <c r="C41" s="283"/>
      <c r="D41" s="283"/>
      <c r="E41" s="283"/>
      <c r="F41" s="283"/>
      <c r="G41" s="283"/>
      <c r="H41" s="284"/>
    </row>
    <row r="42" spans="1:14" customFormat="1" x14ac:dyDescent="0.25">
      <c r="A42" s="295" t="s">
        <v>24</v>
      </c>
      <c r="B42" s="295" t="s">
        <v>5</v>
      </c>
      <c r="C42" s="295" t="s">
        <v>25</v>
      </c>
      <c r="D42" s="295" t="s">
        <v>26</v>
      </c>
      <c r="E42" s="297" t="s">
        <v>27</v>
      </c>
      <c r="F42" s="298"/>
      <c r="G42" s="295" t="s">
        <v>28</v>
      </c>
      <c r="H42" s="295" t="s">
        <v>17</v>
      </c>
    </row>
    <row r="43" spans="1:14" customFormat="1" ht="19.5" customHeight="1" x14ac:dyDescent="0.25">
      <c r="A43" s="296"/>
      <c r="B43" s="296"/>
      <c r="C43" s="296"/>
      <c r="D43" s="296"/>
      <c r="E43" s="14" t="s">
        <v>29</v>
      </c>
      <c r="F43" s="15" t="s">
        <v>30</v>
      </c>
      <c r="G43" s="296"/>
      <c r="H43" s="296"/>
    </row>
    <row r="44" spans="1:14" x14ac:dyDescent="0.25">
      <c r="A44" s="209"/>
      <c r="B44" s="186"/>
      <c r="C44" s="186"/>
      <c r="D44" s="186"/>
      <c r="E44" s="186"/>
      <c r="F44" s="186"/>
      <c r="G44" s="186"/>
      <c r="H44" s="210"/>
    </row>
    <row r="45" spans="1:14" x14ac:dyDescent="0.25">
      <c r="A45" s="211"/>
      <c r="B45" s="182"/>
      <c r="C45" s="182"/>
      <c r="D45" s="182"/>
      <c r="E45" s="182"/>
      <c r="F45" s="182"/>
      <c r="G45" s="182"/>
      <c r="H45" s="212"/>
    </row>
    <row r="46" spans="1:14" x14ac:dyDescent="0.25">
      <c r="A46" s="211"/>
      <c r="B46" s="182"/>
      <c r="C46" s="182"/>
      <c r="D46" s="182"/>
      <c r="E46" s="182"/>
      <c r="F46" s="182"/>
      <c r="G46" s="182"/>
      <c r="H46" s="212"/>
    </row>
    <row r="47" spans="1:14" x14ac:dyDescent="0.25">
      <c r="A47" s="213"/>
      <c r="B47" s="191"/>
      <c r="C47" s="191"/>
      <c r="D47" s="191"/>
      <c r="E47" s="191"/>
      <c r="F47" s="191"/>
      <c r="G47" s="191"/>
      <c r="H47" s="214"/>
    </row>
    <row r="48" spans="1:14" x14ac:dyDescent="0.25">
      <c r="A48" s="207" t="s">
        <v>322</v>
      </c>
      <c r="B48" s="208"/>
      <c r="C48" s="208"/>
      <c r="D48" s="188"/>
      <c r="E48" s="187">
        <f>Total_Crane[Total Discharge]</f>
        <v>0</v>
      </c>
      <c r="F48" s="187">
        <f>Total_Crane[Total Loading]</f>
        <v>0</v>
      </c>
      <c r="G48" s="175"/>
      <c r="H48" s="21"/>
    </row>
    <row r="49" spans="1:10" x14ac:dyDescent="0.25">
      <c r="A49" s="175"/>
      <c r="B49" s="176"/>
      <c r="C49" s="176"/>
      <c r="D49" s="177"/>
      <c r="E49" s="293">
        <f>Parameter!J9</f>
        <v>0</v>
      </c>
      <c r="F49" s="294"/>
      <c r="G49" s="172"/>
      <c r="H49" s="11"/>
    </row>
    <row r="50" spans="1:10" x14ac:dyDescent="0.25">
      <c r="A50" s="223" t="s">
        <v>36</v>
      </c>
      <c r="B50" s="224"/>
      <c r="C50" s="224"/>
      <c r="D50" s="225"/>
      <c r="E50" s="223">
        <f>Parameter!D15</f>
        <v>51</v>
      </c>
      <c r="F50" s="225"/>
      <c r="G50" s="172"/>
      <c r="H50" s="11"/>
    </row>
    <row r="51" spans="1:10" x14ac:dyDescent="0.25">
      <c r="A51" s="223" t="s">
        <v>37</v>
      </c>
      <c r="B51" s="224"/>
      <c r="C51" s="224"/>
      <c r="D51" s="225"/>
      <c r="E51" s="223">
        <f>Parameter!B15</f>
        <v>367</v>
      </c>
      <c r="F51" s="225"/>
      <c r="G51" s="172"/>
      <c r="H51" s="11"/>
    </row>
    <row r="52" spans="1:10" ht="15.75" customHeight="1" x14ac:dyDescent="0.25">
      <c r="A52" s="226" t="s">
        <v>38</v>
      </c>
      <c r="B52" s="227"/>
      <c r="C52" s="227"/>
      <c r="D52" s="228"/>
      <c r="E52" s="226">
        <f>Parameter!J9+Parameter!B15+Parameter!D16</f>
        <v>367</v>
      </c>
      <c r="F52" s="228"/>
      <c r="G52" s="127">
        <f t="array" ref="G52">Grand_Total[Grand Total TEUs]</f>
        <v>0</v>
      </c>
      <c r="H52" s="13"/>
    </row>
    <row r="53" spans="1:10" x14ac:dyDescent="0.25">
      <c r="A53" s="146" t="s">
        <v>40</v>
      </c>
      <c r="B53" s="174"/>
      <c r="C53" s="174"/>
      <c r="D53" s="174"/>
      <c r="E53" s="174"/>
      <c r="F53" s="174"/>
      <c r="G53" s="174"/>
      <c r="H53" s="174"/>
    </row>
    <row r="54" spans="1:10" ht="15.75" customHeight="1" x14ac:dyDescent="0.25">
      <c r="A54" s="217" t="s">
        <v>149</v>
      </c>
      <c r="B54" s="218"/>
      <c r="C54" s="218"/>
      <c r="D54" s="218"/>
      <c r="E54" s="218"/>
      <c r="F54" s="218"/>
      <c r="G54" s="218"/>
      <c r="H54" s="219"/>
    </row>
    <row r="55" spans="1:10" x14ac:dyDescent="0.25">
      <c r="A55" s="220"/>
      <c r="B55" s="221"/>
      <c r="C55" s="221"/>
      <c r="D55" s="221"/>
      <c r="E55" s="221"/>
      <c r="F55" s="221"/>
      <c r="G55" s="221"/>
      <c r="H55" s="222"/>
    </row>
    <row r="56" spans="1:10" x14ac:dyDescent="0.25">
      <c r="A56" s="232" t="s">
        <v>150</v>
      </c>
      <c r="B56" s="233"/>
      <c r="C56" s="233"/>
      <c r="D56" s="233"/>
      <c r="E56" s="233"/>
      <c r="F56" s="233"/>
      <c r="G56" s="233"/>
      <c r="H56" s="234"/>
    </row>
    <row r="57" spans="1:10" x14ac:dyDescent="0.25">
      <c r="A57" s="229"/>
      <c r="B57" s="230"/>
      <c r="C57" s="230"/>
      <c r="D57" s="230"/>
      <c r="E57" s="230"/>
      <c r="F57" s="230"/>
      <c r="G57" s="230"/>
      <c r="H57" s="231"/>
    </row>
    <row r="58" spans="1:10" ht="23.25" customHeight="1" x14ac:dyDescent="0.25">
      <c r="A58" s="229"/>
      <c r="B58" s="230"/>
      <c r="C58" s="230"/>
      <c r="D58" s="230"/>
      <c r="E58" s="230"/>
      <c r="F58" s="230"/>
      <c r="G58" s="230"/>
      <c r="H58" s="231"/>
    </row>
    <row r="59" spans="1:10" x14ac:dyDescent="0.25">
      <c r="A59" s="229"/>
      <c r="B59" s="230"/>
      <c r="C59" s="230"/>
      <c r="D59" s="230"/>
      <c r="E59" s="230"/>
      <c r="F59" s="230"/>
      <c r="G59" s="230"/>
      <c r="H59" s="231"/>
    </row>
    <row r="60" spans="1:10" x14ac:dyDescent="0.25">
      <c r="A60" s="229"/>
      <c r="B60" s="230"/>
      <c r="C60" s="230"/>
      <c r="D60" s="230"/>
      <c r="E60" s="230"/>
      <c r="F60" s="230"/>
      <c r="G60" s="230"/>
      <c r="H60" s="231"/>
    </row>
    <row r="61" spans="1:10" x14ac:dyDescent="0.25">
      <c r="J61" s="2" t="s">
        <v>41</v>
      </c>
    </row>
    <row r="62" spans="1:10" ht="20.25" customHeight="1" x14ac:dyDescent="0.25"/>
    <row r="70" ht="19.5" customHeight="1" x14ac:dyDescent="0.25"/>
    <row r="71" ht="34.5" customHeight="1" x14ac:dyDescent="0.25"/>
    <row r="74" ht="15.75" customHeight="1" x14ac:dyDescent="0.25"/>
    <row r="77" ht="18.75" customHeight="1" x14ac:dyDescent="0.25"/>
  </sheetData>
  <mergeCells count="60">
    <mergeCell ref="E49:F49"/>
    <mergeCell ref="H42:H43"/>
    <mergeCell ref="A42:A43"/>
    <mergeCell ref="E42:F42"/>
    <mergeCell ref="C42:C43"/>
    <mergeCell ref="D42:D43"/>
    <mergeCell ref="G42:G43"/>
    <mergeCell ref="B42:B43"/>
    <mergeCell ref="A41:H41"/>
    <mergeCell ref="B39:H39"/>
    <mergeCell ref="G36:H36"/>
    <mergeCell ref="G31:H31"/>
    <mergeCell ref="G30:H30"/>
    <mergeCell ref="G33:H33"/>
    <mergeCell ref="G35:H35"/>
    <mergeCell ref="G34:H34"/>
    <mergeCell ref="A37:H37"/>
    <mergeCell ref="B40:H40"/>
    <mergeCell ref="C1:H2"/>
    <mergeCell ref="F3:H5"/>
    <mergeCell ref="C3:E5"/>
    <mergeCell ref="A27:H27"/>
    <mergeCell ref="A6:H6"/>
    <mergeCell ref="A18:A19"/>
    <mergeCell ref="A7:D7"/>
    <mergeCell ref="E7:H7"/>
    <mergeCell ref="A17:H17"/>
    <mergeCell ref="A20:A26"/>
    <mergeCell ref="A16:C16"/>
    <mergeCell ref="E18:E19"/>
    <mergeCell ref="B18:B19"/>
    <mergeCell ref="C18:D19"/>
    <mergeCell ref="F18:H19"/>
    <mergeCell ref="F25:H25"/>
    <mergeCell ref="E16:G16"/>
    <mergeCell ref="G28:H28"/>
    <mergeCell ref="A28:B28"/>
    <mergeCell ref="C28:F28"/>
    <mergeCell ref="B38:H38"/>
    <mergeCell ref="G32:H32"/>
    <mergeCell ref="G29:H29"/>
    <mergeCell ref="F20:H20"/>
    <mergeCell ref="F21:H21"/>
    <mergeCell ref="F22:H22"/>
    <mergeCell ref="F23:H23"/>
    <mergeCell ref="F24:H24"/>
    <mergeCell ref="F26:H26"/>
    <mergeCell ref="A57:H57"/>
    <mergeCell ref="A58:H58"/>
    <mergeCell ref="A59:H59"/>
    <mergeCell ref="A60:H60"/>
    <mergeCell ref="A56:H56"/>
    <mergeCell ref="A54:H54"/>
    <mergeCell ref="A55:H55"/>
    <mergeCell ref="A50:D50"/>
    <mergeCell ref="E51:F51"/>
    <mergeCell ref="A51:D51"/>
    <mergeCell ref="E50:F50"/>
    <mergeCell ref="A52:D52"/>
    <mergeCell ref="E52:F52"/>
  </mergeCells>
  <phoneticPr fontId="16" type="noConversion"/>
  <dataValidations disablePrompts="1" count="1">
    <dataValidation type="list" allowBlank="1" showInputMessage="1" showErrorMessage="1" sqref="B3" xr:uid="{00000000-0002-0000-0000-000000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EZ110"/>
  <sheetViews>
    <sheetView zoomScale="85" zoomScaleNormal="85" workbookViewId="0">
      <selection activeCell="X21" sqref="X21"/>
    </sheetView>
  </sheetViews>
  <sheetFormatPr defaultRowHeight="15.75" x14ac:dyDescent="0.25"/>
  <cols>
    <col min="1" max="1" width="14.75" style="8" customWidth="1"/>
    <col min="2" max="4" width="8.625" style="8" customWidth="1"/>
    <col min="6" max="6" width="14.5" style="9" bestFit="1" customWidth="1"/>
    <col min="7" max="7" width="13.75" customWidth="1"/>
    <col min="8" max="122" width="8.625" customWidth="1"/>
    <col min="123" max="200" width="7" customWidth="1"/>
    <col min="201" max="212" width="5.75" customWidth="1"/>
  </cols>
  <sheetData>
    <row r="1" spans="1:156" x14ac:dyDescent="0.25">
      <c r="A1" s="8" t="s">
        <v>42</v>
      </c>
      <c r="B1" s="8" t="s">
        <v>27</v>
      </c>
    </row>
    <row r="2" spans="1:156" x14ac:dyDescent="0.25">
      <c r="A2" s="8" t="s">
        <v>8</v>
      </c>
      <c r="B2" s="8">
        <v>8</v>
      </c>
    </row>
    <row r="3" spans="1:156" x14ac:dyDescent="0.25">
      <c r="A3" s="8" t="s">
        <v>43</v>
      </c>
      <c r="B3" s="8">
        <v>15</v>
      </c>
    </row>
    <row r="5" spans="1:156" s="8" customFormat="1" ht="18.75" x14ac:dyDescent="0.3">
      <c r="A5" s="32" t="s">
        <v>8</v>
      </c>
      <c r="B5" s="32" t="s">
        <v>27</v>
      </c>
      <c r="C5" s="32" t="s">
        <v>44</v>
      </c>
      <c r="D5" s="32" t="s">
        <v>45</v>
      </c>
      <c r="F5" s="215" t="s">
        <v>46</v>
      </c>
      <c r="G5" s="215" t="s">
        <v>47</v>
      </c>
      <c r="H5" s="158" t="s">
        <v>27</v>
      </c>
      <c r="I5" s="158" t="s">
        <v>44</v>
      </c>
      <c r="J5" s="158" t="s">
        <v>45</v>
      </c>
      <c r="K5" s="158" t="s">
        <v>110</v>
      </c>
      <c r="L5" s="158" t="s">
        <v>111</v>
      </c>
      <c r="M5" s="158" t="s">
        <v>112</v>
      </c>
      <c r="N5" s="158" t="s">
        <v>113</v>
      </c>
      <c r="O5" s="158" t="s">
        <v>115</v>
      </c>
      <c r="P5" s="158" t="s">
        <v>116</v>
      </c>
      <c r="Q5" s="158" t="s">
        <v>117</v>
      </c>
      <c r="R5" s="158" t="s">
        <v>118</v>
      </c>
      <c r="S5" s="158" t="s">
        <v>120</v>
      </c>
      <c r="T5" s="158" t="s">
        <v>121</v>
      </c>
      <c r="U5" s="158" t="s">
        <v>122</v>
      </c>
      <c r="V5" s="158"/>
      <c r="W5" s="158"/>
      <c r="X5" s="158"/>
      <c r="Y5" s="158"/>
      <c r="Z5" s="158"/>
      <c r="AA5" s="158"/>
      <c r="AB5" s="158"/>
      <c r="AC5" s="158"/>
      <c r="AD5" s="158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1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W5" s="126"/>
      <c r="EX5" s="126"/>
      <c r="EY5" s="126"/>
      <c r="EZ5" s="126"/>
    </row>
    <row r="6" spans="1:156" x14ac:dyDescent="0.25">
      <c r="A6" s="8" t="s">
        <v>175</v>
      </c>
      <c r="B6" s="8">
        <v>123</v>
      </c>
      <c r="C6" s="8">
        <v>5.5</v>
      </c>
      <c r="D6" s="8">
        <v>22.36</v>
      </c>
      <c r="F6" s="157" t="s">
        <v>11</v>
      </c>
      <c r="G6" s="157"/>
      <c r="H6" s="157"/>
      <c r="I6" s="157"/>
      <c r="J6" s="157"/>
      <c r="K6" s="157">
        <v>33</v>
      </c>
      <c r="L6" s="157">
        <v>46</v>
      </c>
      <c r="M6" s="157">
        <v>78</v>
      </c>
      <c r="N6" s="157">
        <v>97</v>
      </c>
      <c r="O6" s="157">
        <v>126</v>
      </c>
      <c r="P6" s="157">
        <v>61</v>
      </c>
      <c r="Q6" s="157">
        <v>81</v>
      </c>
      <c r="R6" s="157">
        <v>106</v>
      </c>
      <c r="S6" s="157">
        <v>90</v>
      </c>
      <c r="T6" s="157">
        <v>118</v>
      </c>
      <c r="U6" s="157">
        <v>21</v>
      </c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</row>
    <row r="7" spans="1:156" x14ac:dyDescent="0.25">
      <c r="A7" s="8" t="s">
        <v>178</v>
      </c>
      <c r="B7" s="8">
        <v>86</v>
      </c>
      <c r="C7" s="8">
        <v>10.17</v>
      </c>
      <c r="D7" s="8">
        <v>8.4600000000000009</v>
      </c>
      <c r="F7" s="157" t="s">
        <v>380</v>
      </c>
      <c r="G7" s="157" t="s">
        <v>246</v>
      </c>
      <c r="H7" s="157">
        <v>28</v>
      </c>
      <c r="I7" s="157">
        <v>9.75</v>
      </c>
      <c r="J7" s="157">
        <v>2.87</v>
      </c>
      <c r="K7" s="157"/>
      <c r="L7" s="157">
        <v>2</v>
      </c>
      <c r="M7" s="157">
        <v>1</v>
      </c>
      <c r="N7" s="157">
        <v>5</v>
      </c>
      <c r="O7" s="157">
        <v>1</v>
      </c>
      <c r="P7" s="157">
        <v>2</v>
      </c>
      <c r="Q7" s="157"/>
      <c r="R7" s="157"/>
      <c r="S7" s="157">
        <v>7</v>
      </c>
      <c r="T7" s="157">
        <v>9</v>
      </c>
      <c r="U7" s="157">
        <v>1</v>
      </c>
      <c r="V7" s="157"/>
      <c r="W7" s="157"/>
      <c r="X7" s="157"/>
      <c r="Y7" s="157"/>
      <c r="Z7" s="157"/>
      <c r="AA7" s="157"/>
      <c r="AB7" s="157"/>
      <c r="AC7" s="157"/>
      <c r="AD7" s="157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</row>
    <row r="8" spans="1:156" x14ac:dyDescent="0.25">
      <c r="A8" s="8" t="s">
        <v>177</v>
      </c>
      <c r="B8" s="8">
        <v>82</v>
      </c>
      <c r="C8" s="8">
        <v>9.8800000000000008</v>
      </c>
      <c r="D8" s="8">
        <v>8.3000000000000007</v>
      </c>
      <c r="F8" s="157" t="s">
        <v>381</v>
      </c>
      <c r="G8" s="157" t="s">
        <v>176</v>
      </c>
      <c r="H8" s="157">
        <v>49</v>
      </c>
      <c r="I8" s="157">
        <v>5.98</v>
      </c>
      <c r="J8" s="157">
        <v>8.19</v>
      </c>
      <c r="K8" s="157"/>
      <c r="L8" s="157">
        <v>5</v>
      </c>
      <c r="M8" s="157">
        <v>16</v>
      </c>
      <c r="N8" s="157">
        <v>3</v>
      </c>
      <c r="O8" s="157">
        <v>13</v>
      </c>
      <c r="P8" s="157">
        <v>12</v>
      </c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</row>
    <row r="9" spans="1:156" x14ac:dyDescent="0.25">
      <c r="A9" s="8" t="s">
        <v>179</v>
      </c>
      <c r="B9" s="8">
        <v>84</v>
      </c>
      <c r="C9" s="8">
        <v>10.17</v>
      </c>
      <c r="D9" s="8">
        <v>8.26</v>
      </c>
      <c r="F9" s="157" t="s">
        <v>382</v>
      </c>
      <c r="G9" s="157" t="s">
        <v>318</v>
      </c>
      <c r="H9" s="157">
        <v>26</v>
      </c>
      <c r="I9" s="157">
        <v>12.23</v>
      </c>
      <c r="J9" s="157">
        <v>2.13</v>
      </c>
      <c r="K9" s="157">
        <v>3</v>
      </c>
      <c r="L9" s="157">
        <v>3</v>
      </c>
      <c r="M9" s="157">
        <v>6</v>
      </c>
      <c r="N9" s="157">
        <v>4</v>
      </c>
      <c r="O9" s="157"/>
      <c r="P9" s="157">
        <v>2</v>
      </c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</row>
    <row r="10" spans="1:156" x14ac:dyDescent="0.25">
      <c r="A10" s="8" t="s">
        <v>176</v>
      </c>
      <c r="B10" s="8">
        <v>83</v>
      </c>
      <c r="C10" s="8">
        <v>10.17</v>
      </c>
      <c r="D10" s="8">
        <v>8.16</v>
      </c>
      <c r="F10" s="157" t="s">
        <v>382</v>
      </c>
      <c r="G10" s="157" t="s">
        <v>274</v>
      </c>
      <c r="H10" s="157"/>
      <c r="I10" s="157"/>
      <c r="J10" s="157"/>
      <c r="K10" s="157">
        <v>3</v>
      </c>
      <c r="L10" s="157">
        <v>2</v>
      </c>
      <c r="M10" s="157"/>
      <c r="N10" s="157">
        <v>1</v>
      </c>
      <c r="O10" s="157"/>
      <c r="P10" s="157">
        <v>2</v>
      </c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</row>
    <row r="11" spans="1:156" x14ac:dyDescent="0.25">
      <c r="A11" s="8" t="s">
        <v>180</v>
      </c>
      <c r="B11" s="8">
        <v>21</v>
      </c>
      <c r="C11" s="8">
        <v>9.7899999999999991</v>
      </c>
      <c r="D11" s="8">
        <v>2.15</v>
      </c>
      <c r="F11" s="157" t="s">
        <v>383</v>
      </c>
      <c r="G11" s="157" t="s">
        <v>175</v>
      </c>
      <c r="H11" s="157">
        <v>4</v>
      </c>
      <c r="I11" s="157">
        <v>0.23</v>
      </c>
      <c r="J11" s="157">
        <v>17.350000000000001</v>
      </c>
      <c r="K11" s="157"/>
      <c r="L11" s="157">
        <v>4</v>
      </c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D11" s="129"/>
      <c r="CE11" s="129"/>
      <c r="CF11" s="129"/>
      <c r="CG11" s="129"/>
      <c r="CH11" s="129"/>
      <c r="CI11" s="129"/>
      <c r="CJ11" s="129"/>
      <c r="CK11" s="129"/>
      <c r="CL11" s="129"/>
      <c r="CM11" s="129"/>
      <c r="CN11" s="129"/>
      <c r="CO11" s="129"/>
      <c r="CP11" s="129"/>
      <c r="CQ11" s="129"/>
      <c r="CR11" s="129"/>
      <c r="CS11" s="129"/>
      <c r="CT11" s="129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</row>
    <row r="12" spans="1:156" x14ac:dyDescent="0.25">
      <c r="A12" s="8" t="s">
        <v>274</v>
      </c>
      <c r="B12" s="8">
        <v>21</v>
      </c>
      <c r="C12" s="8">
        <v>10.17</v>
      </c>
      <c r="D12" s="8">
        <v>2.06</v>
      </c>
      <c r="F12" s="157" t="s">
        <v>378</v>
      </c>
      <c r="G12" s="157" t="s">
        <v>177</v>
      </c>
      <c r="H12" s="157">
        <v>30</v>
      </c>
      <c r="I12" s="157">
        <v>0.52</v>
      </c>
      <c r="J12" s="157">
        <v>58.25</v>
      </c>
      <c r="K12" s="157"/>
      <c r="L12" s="157"/>
      <c r="M12" s="157"/>
      <c r="N12" s="157"/>
      <c r="O12" s="157"/>
      <c r="P12" s="157"/>
      <c r="Q12" s="157">
        <v>7</v>
      </c>
      <c r="R12" s="157">
        <v>6</v>
      </c>
      <c r="S12" s="157">
        <v>6</v>
      </c>
      <c r="T12" s="157">
        <v>8</v>
      </c>
      <c r="U12" s="157">
        <v>3</v>
      </c>
      <c r="V12" s="157"/>
      <c r="W12" s="157"/>
      <c r="X12" s="157"/>
      <c r="Y12" s="157"/>
      <c r="Z12" s="157"/>
      <c r="AA12" s="157"/>
      <c r="AB12" s="157"/>
      <c r="AC12" s="157"/>
      <c r="AD12" s="15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</row>
    <row r="13" spans="1:156" x14ac:dyDescent="0.25">
      <c r="A13" s="8" t="s">
        <v>318</v>
      </c>
      <c r="B13" s="8">
        <v>19</v>
      </c>
      <c r="C13" s="8">
        <v>10.17</v>
      </c>
      <c r="D13" s="8">
        <v>1.87</v>
      </c>
      <c r="F13" s="157" t="s">
        <v>384</v>
      </c>
      <c r="G13" s="157" t="s">
        <v>317</v>
      </c>
      <c r="H13" s="157">
        <v>87</v>
      </c>
      <c r="I13" s="157">
        <v>9.81</v>
      </c>
      <c r="J13" s="157">
        <v>8.8699999999999992</v>
      </c>
      <c r="K13" s="157">
        <v>5</v>
      </c>
      <c r="L13" s="157"/>
      <c r="M13" s="157">
        <v>8</v>
      </c>
      <c r="N13" s="157">
        <v>18</v>
      </c>
      <c r="O13" s="157">
        <v>18</v>
      </c>
      <c r="P13" s="157">
        <v>7</v>
      </c>
      <c r="Q13" s="157">
        <v>16</v>
      </c>
      <c r="R13" s="157">
        <v>12</v>
      </c>
      <c r="S13" s="157">
        <v>3</v>
      </c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</row>
    <row r="14" spans="1:156" x14ac:dyDescent="0.25">
      <c r="A14" s="8" t="s">
        <v>11</v>
      </c>
      <c r="B14" s="8">
        <v>519</v>
      </c>
      <c r="C14" s="8">
        <v>76.02</v>
      </c>
      <c r="D14" s="8">
        <v>6.83</v>
      </c>
      <c r="F14" s="157" t="s">
        <v>329</v>
      </c>
      <c r="G14" s="157" t="s">
        <v>176</v>
      </c>
      <c r="H14" s="157">
        <v>34</v>
      </c>
      <c r="I14" s="157">
        <v>7.47</v>
      </c>
      <c r="J14" s="157">
        <v>4.55</v>
      </c>
      <c r="K14" s="157"/>
      <c r="L14" s="157"/>
      <c r="M14" s="157"/>
      <c r="N14" s="157"/>
      <c r="O14" s="157"/>
      <c r="P14" s="157"/>
      <c r="Q14" s="157">
        <v>7</v>
      </c>
      <c r="R14" s="157">
        <v>6</v>
      </c>
      <c r="S14" s="157">
        <v>10</v>
      </c>
      <c r="T14" s="157">
        <v>10</v>
      </c>
      <c r="U14" s="157">
        <v>1</v>
      </c>
      <c r="V14" s="157"/>
      <c r="W14" s="157"/>
      <c r="X14" s="157"/>
      <c r="Y14" s="157"/>
      <c r="Z14" s="157"/>
      <c r="AA14" s="157"/>
      <c r="AB14" s="157"/>
      <c r="AC14" s="157"/>
      <c r="AD14" s="157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9"/>
      <c r="CJ14" s="129"/>
      <c r="CK14" s="129"/>
      <c r="CL14" s="129"/>
      <c r="CM14" s="129"/>
      <c r="CN14" s="129"/>
      <c r="CO14" s="129"/>
      <c r="CP14" s="129"/>
      <c r="CQ14" s="129"/>
      <c r="CR14" s="129"/>
      <c r="CS14" s="129"/>
      <c r="CT14" s="129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</row>
    <row r="15" spans="1:156" x14ac:dyDescent="0.25">
      <c r="F15" s="157" t="s">
        <v>385</v>
      </c>
      <c r="G15" s="157" t="s">
        <v>247</v>
      </c>
      <c r="H15" s="157">
        <v>54</v>
      </c>
      <c r="I15" s="157">
        <v>9.7799999999999994</v>
      </c>
      <c r="J15" s="157">
        <v>5.52</v>
      </c>
      <c r="K15" s="157">
        <v>4</v>
      </c>
      <c r="L15" s="157">
        <v>2</v>
      </c>
      <c r="M15" s="157">
        <v>4</v>
      </c>
      <c r="N15" s="157">
        <v>9</v>
      </c>
      <c r="O15" s="157">
        <v>2</v>
      </c>
      <c r="P15" s="157">
        <v>2</v>
      </c>
      <c r="Q15" s="157">
        <v>3</v>
      </c>
      <c r="R15" s="157">
        <v>26</v>
      </c>
      <c r="S15" s="157">
        <v>2</v>
      </c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  <c r="DQ15" s="131"/>
      <c r="DR15" s="131"/>
    </row>
    <row r="16" spans="1:156" ht="18.75" x14ac:dyDescent="0.3">
      <c r="A16" s="100" t="s">
        <v>54</v>
      </c>
      <c r="B16" s="100" t="s">
        <v>27</v>
      </c>
      <c r="C16" s="100" t="s">
        <v>44</v>
      </c>
      <c r="D16" s="100" t="s">
        <v>45</v>
      </c>
      <c r="F16" s="157" t="s">
        <v>330</v>
      </c>
      <c r="G16" s="157" t="s">
        <v>180</v>
      </c>
      <c r="H16" s="157">
        <v>11</v>
      </c>
      <c r="I16" s="157">
        <v>3.81</v>
      </c>
      <c r="J16" s="157">
        <v>2.89</v>
      </c>
      <c r="K16" s="157"/>
      <c r="L16" s="157"/>
      <c r="M16" s="157"/>
      <c r="N16" s="157"/>
      <c r="O16" s="157"/>
      <c r="P16" s="157"/>
      <c r="Q16" s="157">
        <v>3</v>
      </c>
      <c r="R16" s="157">
        <v>2</v>
      </c>
      <c r="S16" s="157"/>
      <c r="T16" s="157">
        <v>6</v>
      </c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9"/>
      <c r="CT16" s="129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</row>
    <row r="17" spans="1:122" x14ac:dyDescent="0.25">
      <c r="A17" s="8" t="s">
        <v>317</v>
      </c>
      <c r="B17" s="8">
        <v>87</v>
      </c>
      <c r="C17" s="8">
        <v>9.81</v>
      </c>
      <c r="D17" s="8">
        <v>8.8699999999999992</v>
      </c>
      <c r="F17" s="157" t="s">
        <v>386</v>
      </c>
      <c r="G17" s="157" t="s">
        <v>179</v>
      </c>
      <c r="H17" s="157">
        <v>42</v>
      </c>
      <c r="I17" s="157">
        <v>6.09</v>
      </c>
      <c r="J17" s="157">
        <v>6.9</v>
      </c>
      <c r="K17" s="157">
        <v>2</v>
      </c>
      <c r="L17" s="157">
        <v>7</v>
      </c>
      <c r="M17" s="157">
        <v>8</v>
      </c>
      <c r="N17" s="157">
        <v>11</v>
      </c>
      <c r="O17" s="157">
        <v>10</v>
      </c>
      <c r="P17" s="157">
        <v>4</v>
      </c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9"/>
      <c r="CT17" s="129"/>
      <c r="CU17" s="131"/>
      <c r="CV17" s="131"/>
      <c r="CW17" s="131"/>
      <c r="CX17" s="131"/>
      <c r="CY17" s="131"/>
      <c r="CZ17" s="131"/>
      <c r="DA17" s="131"/>
      <c r="DB17" s="131"/>
      <c r="DC17" s="131"/>
      <c r="DD17" s="131"/>
      <c r="DE17" s="131"/>
      <c r="DF17" s="131"/>
      <c r="DG17" s="131"/>
      <c r="DH17" s="131"/>
      <c r="DI17" s="131"/>
      <c r="DJ17" s="131"/>
      <c r="DK17" s="131"/>
      <c r="DL17" s="131"/>
      <c r="DM17" s="131"/>
      <c r="DN17" s="131"/>
      <c r="DO17" s="131"/>
      <c r="DP17" s="131"/>
      <c r="DQ17" s="131"/>
      <c r="DR17" s="131"/>
    </row>
    <row r="18" spans="1:122" x14ac:dyDescent="0.25">
      <c r="A18" s="8" t="s">
        <v>249</v>
      </c>
      <c r="B18" s="8">
        <v>64</v>
      </c>
      <c r="C18" s="8">
        <v>9.7200000000000006</v>
      </c>
      <c r="D18" s="8">
        <v>6.58</v>
      </c>
      <c r="F18" s="157" t="s">
        <v>387</v>
      </c>
      <c r="G18" s="157" t="s">
        <v>352</v>
      </c>
      <c r="H18" s="157">
        <v>22</v>
      </c>
      <c r="I18" s="157">
        <v>9.7100000000000009</v>
      </c>
      <c r="J18" s="157">
        <v>2.27</v>
      </c>
      <c r="K18" s="157"/>
      <c r="L18" s="157">
        <v>4</v>
      </c>
      <c r="M18" s="157">
        <v>2</v>
      </c>
      <c r="N18" s="157">
        <v>2</v>
      </c>
      <c r="O18" s="157">
        <v>2</v>
      </c>
      <c r="P18" s="157"/>
      <c r="Q18" s="157">
        <v>5</v>
      </c>
      <c r="R18" s="157">
        <v>4</v>
      </c>
      <c r="S18" s="157">
        <v>3</v>
      </c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9"/>
      <c r="CJ18" s="129"/>
      <c r="CK18" s="129"/>
      <c r="CL18" s="129"/>
      <c r="CM18" s="129"/>
      <c r="CN18" s="129"/>
      <c r="CO18" s="129"/>
      <c r="CP18" s="129"/>
      <c r="CQ18" s="129"/>
      <c r="CR18" s="129"/>
      <c r="CS18" s="129"/>
      <c r="CT18" s="129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</row>
    <row r="19" spans="1:122" x14ac:dyDescent="0.25">
      <c r="A19" s="8" t="s">
        <v>247</v>
      </c>
      <c r="B19" s="8">
        <v>54</v>
      </c>
      <c r="C19" s="8">
        <v>9.7799999999999994</v>
      </c>
      <c r="D19" s="8">
        <v>5.52</v>
      </c>
      <c r="F19" s="157" t="s">
        <v>388</v>
      </c>
      <c r="G19" s="157" t="s">
        <v>245</v>
      </c>
      <c r="H19" s="157">
        <v>42</v>
      </c>
      <c r="I19" s="157">
        <v>9.76</v>
      </c>
      <c r="J19" s="157">
        <v>4.3099999999999996</v>
      </c>
      <c r="K19" s="157">
        <v>3</v>
      </c>
      <c r="L19" s="157">
        <v>2</v>
      </c>
      <c r="M19" s="157"/>
      <c r="N19" s="157">
        <v>11</v>
      </c>
      <c r="O19" s="157">
        <v>5</v>
      </c>
      <c r="P19" s="157">
        <v>1</v>
      </c>
      <c r="Q19" s="157"/>
      <c r="R19" s="157"/>
      <c r="S19" s="157">
        <v>9</v>
      </c>
      <c r="T19" s="157">
        <v>11</v>
      </c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  <c r="CI19" s="129"/>
      <c r="CJ19" s="129"/>
      <c r="CK19" s="129"/>
      <c r="CL19" s="129"/>
      <c r="CM19" s="129"/>
      <c r="CN19" s="129"/>
      <c r="CO19" s="129"/>
      <c r="CP19" s="129"/>
      <c r="CQ19" s="129"/>
      <c r="CR19" s="129"/>
      <c r="CS19" s="129"/>
      <c r="CT19" s="129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</row>
    <row r="20" spans="1:122" x14ac:dyDescent="0.25">
      <c r="A20" s="8" t="s">
        <v>248</v>
      </c>
      <c r="B20" s="8">
        <v>41</v>
      </c>
      <c r="C20" s="8">
        <v>8.5299999999999994</v>
      </c>
      <c r="D20" s="8">
        <v>4.8099999999999996</v>
      </c>
      <c r="F20" s="157" t="s">
        <v>389</v>
      </c>
      <c r="G20" s="157" t="s">
        <v>178</v>
      </c>
      <c r="H20" s="157">
        <v>62</v>
      </c>
      <c r="I20" s="157">
        <v>6.13</v>
      </c>
      <c r="J20" s="157">
        <v>10.119999999999999</v>
      </c>
      <c r="K20" s="157">
        <v>6</v>
      </c>
      <c r="L20" s="157">
        <v>4</v>
      </c>
      <c r="M20" s="157">
        <v>10</v>
      </c>
      <c r="N20" s="157">
        <v>8</v>
      </c>
      <c r="O20" s="157">
        <v>22</v>
      </c>
      <c r="P20" s="157">
        <v>12</v>
      </c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31"/>
      <c r="CV20" s="131"/>
      <c r="CW20" s="131"/>
      <c r="CX20" s="131"/>
      <c r="CY20" s="131"/>
      <c r="CZ20" s="131"/>
      <c r="DA20" s="131"/>
      <c r="DB20" s="131"/>
      <c r="DC20" s="131"/>
      <c r="DD20" s="131"/>
      <c r="DE20" s="131"/>
      <c r="DF20" s="131"/>
      <c r="DG20" s="131"/>
      <c r="DH20" s="131"/>
      <c r="DI20" s="131"/>
      <c r="DJ20" s="131"/>
      <c r="DK20" s="131"/>
      <c r="DL20" s="131"/>
      <c r="DM20" s="131"/>
      <c r="DN20" s="131"/>
      <c r="DO20" s="131"/>
      <c r="DP20" s="131"/>
      <c r="DQ20" s="131"/>
      <c r="DR20" s="131"/>
    </row>
    <row r="21" spans="1:122" x14ac:dyDescent="0.25">
      <c r="A21" s="8" t="s">
        <v>245</v>
      </c>
      <c r="B21" s="8">
        <v>42</v>
      </c>
      <c r="C21" s="8">
        <v>9.76</v>
      </c>
      <c r="D21" s="8">
        <v>4.3</v>
      </c>
      <c r="F21" s="157" t="s">
        <v>390</v>
      </c>
      <c r="G21" s="157" t="s">
        <v>177</v>
      </c>
      <c r="H21" s="157">
        <v>22</v>
      </c>
      <c r="I21" s="157">
        <v>5.74</v>
      </c>
      <c r="J21" s="157">
        <v>3.83</v>
      </c>
      <c r="K21" s="157">
        <v>2</v>
      </c>
      <c r="L21" s="157">
        <v>3</v>
      </c>
      <c r="M21" s="157">
        <v>3</v>
      </c>
      <c r="N21" s="157">
        <v>7</v>
      </c>
      <c r="O21" s="157">
        <v>7</v>
      </c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129"/>
      <c r="CK21" s="129"/>
      <c r="CL21" s="129"/>
      <c r="CM21" s="129"/>
      <c r="CN21" s="129"/>
      <c r="CO21" s="129"/>
      <c r="CP21" s="129"/>
      <c r="CQ21" s="129"/>
      <c r="CR21" s="129"/>
      <c r="CS21" s="129"/>
      <c r="CT21" s="129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</row>
    <row r="22" spans="1:122" x14ac:dyDescent="0.25">
      <c r="A22" s="8" t="s">
        <v>246</v>
      </c>
      <c r="B22" s="8">
        <v>28</v>
      </c>
      <c r="C22" s="8">
        <v>9.75</v>
      </c>
      <c r="D22" s="8">
        <v>2.87</v>
      </c>
      <c r="F22" s="157" t="s">
        <v>331</v>
      </c>
      <c r="G22" s="157" t="s">
        <v>178</v>
      </c>
      <c r="H22" s="157">
        <v>24</v>
      </c>
      <c r="I22" s="157">
        <v>3.86</v>
      </c>
      <c r="J22" s="157">
        <v>6.22</v>
      </c>
      <c r="K22" s="157"/>
      <c r="L22" s="157"/>
      <c r="M22" s="157"/>
      <c r="N22" s="157"/>
      <c r="O22" s="157"/>
      <c r="P22" s="157"/>
      <c r="Q22" s="157">
        <v>4</v>
      </c>
      <c r="R22" s="157">
        <v>4</v>
      </c>
      <c r="S22" s="157">
        <v>5</v>
      </c>
      <c r="T22" s="157">
        <v>9</v>
      </c>
      <c r="U22" s="157">
        <v>2</v>
      </c>
      <c r="V22" s="157"/>
      <c r="W22" s="157"/>
      <c r="X22" s="157"/>
      <c r="Y22" s="157"/>
      <c r="Z22" s="157"/>
      <c r="AA22" s="157"/>
      <c r="AB22" s="157"/>
      <c r="AC22" s="157"/>
      <c r="AD22" s="157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29"/>
      <c r="CK22" s="129"/>
      <c r="CL22" s="129"/>
      <c r="CM22" s="129"/>
      <c r="CN22" s="129"/>
      <c r="CO22" s="129"/>
      <c r="CP22" s="129"/>
      <c r="CQ22" s="129"/>
      <c r="CR22" s="129"/>
      <c r="CS22" s="129"/>
      <c r="CT22" s="129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</row>
    <row r="23" spans="1:122" x14ac:dyDescent="0.25">
      <c r="A23" s="8" t="s">
        <v>352</v>
      </c>
      <c r="B23" s="8">
        <v>22</v>
      </c>
      <c r="C23" s="8">
        <v>9.7100000000000009</v>
      </c>
      <c r="D23" s="8">
        <v>2.27</v>
      </c>
      <c r="F23" s="157" t="s">
        <v>332</v>
      </c>
      <c r="G23" s="157" t="s">
        <v>175</v>
      </c>
      <c r="H23" s="157">
        <v>49</v>
      </c>
      <c r="I23" s="157">
        <v>3.86</v>
      </c>
      <c r="J23" s="157">
        <v>12.68</v>
      </c>
      <c r="K23" s="157"/>
      <c r="L23" s="157"/>
      <c r="M23" s="157"/>
      <c r="N23" s="157"/>
      <c r="O23" s="157"/>
      <c r="P23" s="157"/>
      <c r="Q23" s="157">
        <v>13</v>
      </c>
      <c r="R23" s="157">
        <v>13</v>
      </c>
      <c r="S23" s="157">
        <v>8</v>
      </c>
      <c r="T23" s="157">
        <v>13</v>
      </c>
      <c r="U23" s="157">
        <v>2</v>
      </c>
      <c r="V23" s="157"/>
      <c r="W23" s="157"/>
      <c r="X23" s="157"/>
      <c r="Y23" s="157"/>
      <c r="Z23" s="157"/>
      <c r="AA23" s="157"/>
      <c r="AB23" s="157"/>
      <c r="AC23" s="157"/>
      <c r="AD23" s="157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9"/>
      <c r="CJ23" s="129"/>
      <c r="CK23" s="129"/>
      <c r="CL23" s="129"/>
      <c r="CM23" s="129"/>
      <c r="CN23" s="129"/>
      <c r="CO23" s="129"/>
      <c r="CP23" s="129"/>
      <c r="CQ23" s="129"/>
      <c r="CR23" s="129"/>
      <c r="CS23" s="129"/>
      <c r="CT23" s="129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</row>
    <row r="24" spans="1:122" x14ac:dyDescent="0.25">
      <c r="A24" s="8" t="s">
        <v>11</v>
      </c>
      <c r="B24" s="8">
        <v>338</v>
      </c>
      <c r="C24" s="8">
        <v>67.06</v>
      </c>
      <c r="D24" s="8">
        <v>5.04</v>
      </c>
      <c r="F24" s="157" t="s">
        <v>333</v>
      </c>
      <c r="G24" s="157" t="s">
        <v>318</v>
      </c>
      <c r="H24" s="157">
        <v>24</v>
      </c>
      <c r="I24" s="157">
        <v>13.68</v>
      </c>
      <c r="J24" s="157">
        <v>1.75</v>
      </c>
      <c r="K24" s="157"/>
      <c r="L24" s="157"/>
      <c r="M24" s="157"/>
      <c r="N24" s="157"/>
      <c r="O24" s="157"/>
      <c r="P24" s="157"/>
      <c r="Q24" s="157"/>
      <c r="R24" s="157">
        <v>1</v>
      </c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29"/>
      <c r="CC24" s="129"/>
      <c r="CD24" s="129"/>
      <c r="CE24" s="129"/>
      <c r="CF24" s="129"/>
      <c r="CG24" s="129"/>
      <c r="CH24" s="129"/>
      <c r="CI24" s="129"/>
      <c r="CJ24" s="129"/>
      <c r="CK24" s="129"/>
      <c r="CL24" s="129"/>
      <c r="CM24" s="129"/>
      <c r="CN24" s="129"/>
      <c r="CO24" s="129"/>
      <c r="CP24" s="129"/>
      <c r="CQ24" s="129"/>
      <c r="CR24" s="129"/>
      <c r="CS24" s="129"/>
      <c r="CT24" s="129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</row>
    <row r="25" spans="1:122" x14ac:dyDescent="0.25">
      <c r="F25" s="157" t="s">
        <v>333</v>
      </c>
      <c r="G25" s="157" t="s">
        <v>180</v>
      </c>
      <c r="H25" s="157"/>
      <c r="I25" s="157"/>
      <c r="J25" s="157"/>
      <c r="K25" s="157">
        <v>2</v>
      </c>
      <c r="L25" s="157"/>
      <c r="M25" s="157">
        <v>2</v>
      </c>
      <c r="N25" s="157"/>
      <c r="O25" s="157">
        <v>3</v>
      </c>
      <c r="P25" s="157">
        <v>3</v>
      </c>
      <c r="Q25" s="157"/>
      <c r="R25" s="157"/>
      <c r="S25" s="157"/>
      <c r="T25" s="157"/>
      <c r="U25" s="157"/>
      <c r="V25" s="157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</row>
    <row r="26" spans="1:122" ht="18.75" x14ac:dyDescent="0.3">
      <c r="A26" s="100" t="s">
        <v>43</v>
      </c>
      <c r="B26" s="100" t="s">
        <v>27</v>
      </c>
      <c r="C26" s="100" t="s">
        <v>44</v>
      </c>
      <c r="D26" s="100" t="s">
        <v>45</v>
      </c>
      <c r="F26" s="157" t="s">
        <v>333</v>
      </c>
      <c r="G26" s="157" t="s">
        <v>274</v>
      </c>
      <c r="H26" s="157"/>
      <c r="I26" s="157"/>
      <c r="J26" s="157"/>
      <c r="K26" s="157"/>
      <c r="L26" s="157"/>
      <c r="M26" s="157"/>
      <c r="N26" s="157"/>
      <c r="O26" s="157"/>
      <c r="P26" s="157"/>
      <c r="Q26" s="157">
        <v>2</v>
      </c>
      <c r="R26" s="157">
        <v>3</v>
      </c>
      <c r="S26" s="157">
        <v>1</v>
      </c>
      <c r="T26" s="157">
        <v>5</v>
      </c>
      <c r="U26" s="157">
        <v>2</v>
      </c>
      <c r="V26" s="157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9"/>
      <c r="CJ26" s="129"/>
      <c r="CK26" s="129"/>
      <c r="CL26" s="129"/>
      <c r="CM26" s="129"/>
      <c r="CN26" s="129"/>
      <c r="CO26" s="129"/>
      <c r="CP26" s="129"/>
      <c r="CQ26" s="129"/>
      <c r="CR26" s="129"/>
      <c r="CS26" s="129"/>
      <c r="CT26" s="129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</row>
    <row r="27" spans="1:122" x14ac:dyDescent="0.25">
      <c r="F27" s="157" t="s">
        <v>334</v>
      </c>
      <c r="G27" s="157" t="s">
        <v>179</v>
      </c>
      <c r="H27" s="157">
        <v>42</v>
      </c>
      <c r="I27" s="157">
        <v>3.83</v>
      </c>
      <c r="J27" s="157">
        <v>10.95</v>
      </c>
      <c r="K27" s="157"/>
      <c r="L27" s="157"/>
      <c r="M27" s="157"/>
      <c r="N27" s="157"/>
      <c r="O27" s="157"/>
      <c r="P27" s="157"/>
      <c r="Q27" s="157">
        <v>6</v>
      </c>
      <c r="R27" s="157">
        <v>8</v>
      </c>
      <c r="S27" s="157">
        <v>13</v>
      </c>
      <c r="T27" s="157">
        <v>12</v>
      </c>
      <c r="U27" s="157">
        <v>3</v>
      </c>
      <c r="V27" s="157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</row>
    <row r="28" spans="1:122" x14ac:dyDescent="0.25">
      <c r="F28" s="157" t="s">
        <v>391</v>
      </c>
      <c r="G28" s="157" t="s">
        <v>248</v>
      </c>
      <c r="H28" s="157">
        <v>41</v>
      </c>
      <c r="I28" s="157">
        <v>8.3800000000000008</v>
      </c>
      <c r="J28" s="157">
        <v>4.8899999999999997</v>
      </c>
      <c r="K28" s="157">
        <v>1</v>
      </c>
      <c r="L28" s="157">
        <v>4</v>
      </c>
      <c r="M28" s="157">
        <v>3</v>
      </c>
      <c r="N28" s="157"/>
      <c r="O28" s="157">
        <v>1</v>
      </c>
      <c r="P28" s="157">
        <v>9</v>
      </c>
      <c r="Q28" s="157">
        <v>8</v>
      </c>
      <c r="R28" s="157">
        <v>15</v>
      </c>
      <c r="S28" s="157"/>
      <c r="T28" s="157"/>
      <c r="U28" s="157"/>
      <c r="V28" s="157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D28" s="129"/>
      <c r="CE28" s="129"/>
      <c r="CF28" s="129"/>
      <c r="CG28" s="129"/>
      <c r="CH28" s="129"/>
      <c r="CI28" s="129"/>
      <c r="CJ28" s="129"/>
      <c r="CK28" s="129"/>
      <c r="CL28" s="129"/>
      <c r="CM28" s="129"/>
      <c r="CN28" s="129"/>
      <c r="CO28" s="129"/>
      <c r="CP28" s="129"/>
      <c r="CQ28" s="129"/>
      <c r="CR28" s="129"/>
      <c r="CS28" s="129"/>
      <c r="CT28" s="129"/>
      <c r="CU28" s="129"/>
      <c r="CV28" s="131"/>
      <c r="CW28" s="131"/>
      <c r="CX28" s="131"/>
      <c r="CY28" s="131"/>
      <c r="CZ28" s="131"/>
      <c r="DA28" s="131"/>
      <c r="DB28" s="131"/>
      <c r="DK28" s="131"/>
      <c r="DL28" s="131"/>
      <c r="DM28" s="131"/>
      <c r="DN28" s="131"/>
      <c r="DO28" s="131"/>
      <c r="DP28" s="131"/>
      <c r="DQ28" s="131"/>
      <c r="DR28" s="131"/>
    </row>
    <row r="29" spans="1:122" x14ac:dyDescent="0.25">
      <c r="F29" s="157" t="s">
        <v>392</v>
      </c>
      <c r="G29" s="157" t="s">
        <v>175</v>
      </c>
      <c r="H29" s="157">
        <v>36</v>
      </c>
      <c r="I29" s="157">
        <v>1.1499999999999999</v>
      </c>
      <c r="J29" s="157">
        <v>31.4</v>
      </c>
      <c r="K29" s="157">
        <v>1</v>
      </c>
      <c r="L29" s="157">
        <v>2</v>
      </c>
      <c r="M29" s="157">
        <v>6</v>
      </c>
      <c r="N29" s="157">
        <v>8</v>
      </c>
      <c r="O29" s="157">
        <v>18</v>
      </c>
      <c r="P29" s="157">
        <v>1</v>
      </c>
      <c r="Q29" s="157"/>
      <c r="R29" s="157"/>
      <c r="S29" s="157"/>
      <c r="T29" s="157"/>
      <c r="U29" s="157"/>
      <c r="V29" s="157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/>
      <c r="BU29" s="129"/>
      <c r="BV29" s="129"/>
      <c r="BW29" s="129"/>
      <c r="BX29" s="129"/>
      <c r="BY29" s="129"/>
      <c r="BZ29" s="129"/>
      <c r="CA29" s="129"/>
      <c r="CB29" s="129"/>
      <c r="CC29" s="129"/>
      <c r="CD29" s="129"/>
      <c r="CE29" s="129"/>
      <c r="CF29" s="129"/>
      <c r="CG29" s="129"/>
      <c r="CH29" s="129"/>
      <c r="CI29" s="129"/>
      <c r="CJ29" s="129"/>
      <c r="CK29" s="129"/>
      <c r="CL29" s="129"/>
      <c r="CM29" s="129"/>
      <c r="CN29" s="129"/>
      <c r="CO29" s="129"/>
      <c r="CP29" s="129"/>
      <c r="CQ29" s="129"/>
      <c r="CR29" s="129"/>
      <c r="CS29" s="129"/>
      <c r="CT29" s="129"/>
      <c r="CU29" s="129"/>
      <c r="CV29" s="131"/>
      <c r="CW29" s="131"/>
      <c r="CX29" s="131"/>
      <c r="CY29" s="131"/>
      <c r="CZ29" s="131"/>
      <c r="DA29" s="131"/>
      <c r="DB29" s="131"/>
      <c r="DK29" s="131"/>
      <c r="DL29" s="131"/>
      <c r="DM29" s="131"/>
      <c r="DN29" s="131"/>
      <c r="DO29" s="131"/>
      <c r="DP29" s="131"/>
      <c r="DQ29" s="131"/>
      <c r="DR29" s="131"/>
    </row>
    <row r="30" spans="1:122" x14ac:dyDescent="0.25">
      <c r="F30" s="157" t="s">
        <v>393</v>
      </c>
      <c r="G30" s="157" t="s">
        <v>249</v>
      </c>
      <c r="H30" s="157">
        <v>64</v>
      </c>
      <c r="I30" s="157">
        <v>9.7200000000000006</v>
      </c>
      <c r="J30" s="157">
        <v>6.58</v>
      </c>
      <c r="K30" s="157">
        <v>1</v>
      </c>
      <c r="L30" s="157">
        <v>1</v>
      </c>
      <c r="M30" s="157">
        <v>3</v>
      </c>
      <c r="N30" s="157">
        <v>2</v>
      </c>
      <c r="O30" s="157">
        <v>6</v>
      </c>
      <c r="P30" s="157">
        <v>3</v>
      </c>
      <c r="Q30" s="157"/>
      <c r="R30" s="157"/>
      <c r="S30" s="157">
        <v>17</v>
      </c>
      <c r="T30" s="157">
        <v>27</v>
      </c>
      <c r="U30" s="157">
        <v>4</v>
      </c>
      <c r="V30" s="157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129"/>
      <c r="BQ30" s="129"/>
      <c r="BR30" s="129"/>
      <c r="BS30" s="129"/>
      <c r="BT30" s="129"/>
      <c r="BU30" s="129"/>
      <c r="BV30" s="129"/>
      <c r="BW30" s="129"/>
      <c r="BX30" s="129"/>
      <c r="BY30" s="129"/>
      <c r="BZ30" s="129"/>
      <c r="CA30" s="129"/>
      <c r="CB30" s="129"/>
      <c r="CC30" s="129"/>
      <c r="CD30" s="129"/>
      <c r="CE30" s="129"/>
      <c r="CF30" s="129"/>
      <c r="CG30" s="129"/>
      <c r="CH30" s="129"/>
      <c r="CI30" s="129"/>
      <c r="CJ30" s="129"/>
      <c r="CK30" s="129"/>
      <c r="CL30" s="129"/>
      <c r="CM30" s="129"/>
      <c r="CN30" s="129"/>
      <c r="CO30" s="129"/>
      <c r="CP30" s="129"/>
      <c r="CQ30" s="129"/>
      <c r="CR30" s="129"/>
      <c r="CS30" s="129"/>
      <c r="CT30" s="129"/>
      <c r="CU30" s="129"/>
      <c r="CV30" s="131"/>
      <c r="CW30" s="131"/>
      <c r="CX30" s="131"/>
      <c r="CY30" s="131"/>
      <c r="CZ30" s="131"/>
      <c r="DA30" s="131"/>
      <c r="DB30" s="131"/>
      <c r="DK30" s="131"/>
      <c r="DL30" s="131"/>
      <c r="DM30" s="131"/>
      <c r="DN30" s="131"/>
      <c r="DO30" s="131"/>
      <c r="DP30" s="131"/>
      <c r="DQ30" s="131"/>
      <c r="DR30" s="131"/>
    </row>
    <row r="31" spans="1:122" x14ac:dyDescent="0.25">
      <c r="F31" s="157"/>
      <c r="G31" s="157" t="s">
        <v>177</v>
      </c>
      <c r="H31" s="157">
        <v>64</v>
      </c>
      <c r="I31" s="157"/>
      <c r="J31" s="157"/>
      <c r="K31" s="157"/>
      <c r="L31" s="157"/>
      <c r="M31" s="157"/>
      <c r="N31" s="157"/>
      <c r="O31" s="157"/>
      <c r="P31" s="157"/>
      <c r="Q31" s="157">
        <v>7</v>
      </c>
      <c r="R31" s="157">
        <v>6</v>
      </c>
      <c r="S31" s="157">
        <v>6</v>
      </c>
      <c r="T31" s="157">
        <v>8</v>
      </c>
      <c r="U31" s="157">
        <v>3</v>
      </c>
      <c r="V31" s="157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29"/>
      <c r="CA31" s="129"/>
      <c r="CB31" s="129"/>
      <c r="CC31" s="129"/>
      <c r="CD31" s="129"/>
      <c r="CE31" s="129"/>
      <c r="CF31" s="129"/>
      <c r="CG31" s="129"/>
      <c r="CH31" s="129"/>
      <c r="CI31" s="129"/>
      <c r="CJ31" s="129"/>
      <c r="CK31" s="129"/>
      <c r="CL31" s="129"/>
      <c r="CM31" s="129"/>
      <c r="CN31" s="129"/>
      <c r="CO31" s="129"/>
      <c r="CP31" s="129"/>
      <c r="CQ31" s="129"/>
      <c r="CR31" s="129"/>
      <c r="CS31" s="129"/>
      <c r="CT31" s="129"/>
      <c r="CU31" s="129"/>
      <c r="CV31" s="131"/>
      <c r="CW31" s="131"/>
      <c r="CX31" s="131"/>
      <c r="CY31" s="131"/>
      <c r="CZ31" s="131"/>
      <c r="DA31" s="131"/>
      <c r="DB31" s="131"/>
      <c r="DK31" s="131"/>
      <c r="DL31" s="131"/>
      <c r="DM31" s="131"/>
      <c r="DN31" s="131"/>
      <c r="DO31" s="131"/>
      <c r="DP31" s="131"/>
      <c r="DQ31" s="131"/>
      <c r="DR31" s="131"/>
    </row>
    <row r="32" spans="1:122" x14ac:dyDescent="0.25">
      <c r="F32" s="157"/>
      <c r="G32" s="157" t="s">
        <v>175</v>
      </c>
      <c r="H32" s="157"/>
      <c r="I32" s="157"/>
      <c r="J32" s="157"/>
      <c r="K32" s="157"/>
      <c r="L32" s="157">
        <v>1</v>
      </c>
      <c r="M32" s="157">
        <v>6</v>
      </c>
      <c r="N32" s="157">
        <v>8</v>
      </c>
      <c r="O32" s="157">
        <v>18</v>
      </c>
      <c r="P32" s="157">
        <v>1</v>
      </c>
      <c r="Q32" s="157"/>
      <c r="R32" s="157"/>
      <c r="S32" s="157"/>
      <c r="T32" s="157"/>
      <c r="U32" s="157"/>
      <c r="V32" s="157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D32" s="129"/>
      <c r="CE32" s="129"/>
      <c r="CF32" s="129"/>
      <c r="CG32" s="129"/>
      <c r="CH32" s="129"/>
      <c r="CI32" s="129"/>
      <c r="CJ32" s="129"/>
      <c r="CK32" s="129"/>
      <c r="CL32" s="129"/>
      <c r="CM32" s="129"/>
      <c r="CN32" s="129"/>
      <c r="CO32" s="129"/>
      <c r="CP32" s="129"/>
      <c r="CQ32" s="129"/>
      <c r="CR32" s="129"/>
      <c r="CS32" s="129"/>
      <c r="CT32" s="129"/>
      <c r="CU32" s="129"/>
      <c r="CV32" s="131"/>
      <c r="CW32" s="131"/>
      <c r="CX32" s="131"/>
      <c r="CY32" s="131"/>
      <c r="CZ32" s="131"/>
      <c r="DA32" s="131"/>
      <c r="DB32" s="131"/>
      <c r="DK32" s="131"/>
      <c r="DL32" s="131"/>
      <c r="DM32" s="131"/>
      <c r="DN32" s="131"/>
      <c r="DO32" s="131"/>
      <c r="DP32" s="131"/>
      <c r="DQ32" s="131"/>
      <c r="DR32" s="131"/>
    </row>
    <row r="33" spans="22:122" x14ac:dyDescent="0.25">
      <c r="V33" s="157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29"/>
      <c r="CA33" s="129"/>
      <c r="CB33" s="129"/>
      <c r="CC33" s="129"/>
      <c r="CD33" s="129"/>
      <c r="CE33" s="129"/>
      <c r="CF33" s="129"/>
      <c r="CG33" s="129"/>
      <c r="CH33" s="129"/>
      <c r="CI33" s="129"/>
      <c r="CJ33" s="129"/>
      <c r="CK33" s="129"/>
      <c r="CL33" s="129"/>
      <c r="CM33" s="129"/>
      <c r="CN33" s="129"/>
      <c r="CO33" s="129"/>
      <c r="CP33" s="129"/>
      <c r="CQ33" s="129"/>
      <c r="CR33" s="129"/>
      <c r="CS33" s="129"/>
      <c r="CT33" s="129"/>
      <c r="CU33" s="129"/>
      <c r="CV33" s="131"/>
      <c r="CW33" s="131"/>
      <c r="CX33" s="131"/>
      <c r="CY33" s="131"/>
      <c r="CZ33" s="131"/>
      <c r="DA33" s="131"/>
      <c r="DB33" s="131"/>
      <c r="DK33" s="131"/>
      <c r="DL33" s="131"/>
      <c r="DM33" s="131"/>
      <c r="DN33" s="131"/>
      <c r="DO33" s="131"/>
      <c r="DP33" s="131"/>
      <c r="DQ33" s="131"/>
      <c r="DR33" s="131"/>
    </row>
    <row r="34" spans="22:122" x14ac:dyDescent="0.25">
      <c r="V34" s="157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D34" s="129"/>
      <c r="CE34" s="129"/>
      <c r="CF34" s="129"/>
      <c r="CG34" s="129"/>
      <c r="CH34" s="129"/>
      <c r="CI34" s="129"/>
      <c r="CJ34" s="129"/>
      <c r="CK34" s="129"/>
      <c r="CL34" s="129"/>
      <c r="CM34" s="129"/>
      <c r="CN34" s="129"/>
      <c r="CO34" s="129"/>
      <c r="CP34" s="129"/>
      <c r="CQ34" s="129"/>
      <c r="CR34" s="129"/>
      <c r="CS34" s="129"/>
      <c r="CT34" s="129"/>
      <c r="CU34" s="129"/>
      <c r="CV34" s="131"/>
      <c r="CW34" s="131"/>
      <c r="CX34" s="131"/>
      <c r="CY34" s="131"/>
      <c r="CZ34" s="131"/>
      <c r="DA34" s="131"/>
      <c r="DB34" s="131"/>
      <c r="DK34" s="131"/>
      <c r="DL34" s="131"/>
      <c r="DM34" s="131"/>
      <c r="DN34" s="131"/>
      <c r="DO34" s="131"/>
      <c r="DP34" s="131"/>
      <c r="DQ34" s="131"/>
      <c r="DR34" s="131"/>
    </row>
    <row r="35" spans="22:122" x14ac:dyDescent="0.25">
      <c r="V35" s="157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  <c r="BU35" s="129"/>
      <c r="BV35" s="129"/>
      <c r="BW35" s="129"/>
      <c r="BX35" s="129"/>
      <c r="BY35" s="129"/>
      <c r="BZ35" s="129"/>
      <c r="CA35" s="129"/>
      <c r="CB35" s="129"/>
      <c r="CC35" s="129"/>
      <c r="CD35" s="129"/>
      <c r="CE35" s="129"/>
      <c r="CF35" s="129"/>
      <c r="CG35" s="129"/>
      <c r="CH35" s="129"/>
      <c r="CI35" s="129"/>
      <c r="CJ35" s="129"/>
      <c r="CK35" s="129"/>
      <c r="CL35" s="129"/>
      <c r="CM35" s="129"/>
      <c r="CN35" s="129"/>
      <c r="CO35" s="129"/>
      <c r="CP35" s="129"/>
      <c r="CQ35" s="129"/>
      <c r="CR35" s="129"/>
      <c r="CS35" s="129"/>
      <c r="CT35" s="129"/>
      <c r="CU35" s="129"/>
      <c r="CV35" s="131"/>
      <c r="CW35" s="131"/>
      <c r="CX35" s="131"/>
      <c r="CY35" s="131"/>
      <c r="CZ35" s="131"/>
      <c r="DA35" s="131"/>
      <c r="DB35" s="131"/>
      <c r="DK35" s="131"/>
      <c r="DL35" s="131"/>
      <c r="DM35" s="131"/>
      <c r="DN35" s="131"/>
      <c r="DO35" s="131"/>
      <c r="DP35" s="131"/>
      <c r="DQ35" s="131"/>
      <c r="DR35" s="131"/>
    </row>
    <row r="36" spans="22:122" x14ac:dyDescent="0.25">
      <c r="V36" s="157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  <c r="BU36" s="129"/>
      <c r="BV36" s="129"/>
      <c r="BW36" s="129"/>
      <c r="BX36" s="129"/>
      <c r="BY36" s="129"/>
      <c r="BZ36" s="129"/>
      <c r="CA36" s="129"/>
      <c r="CB36" s="129"/>
      <c r="CC36" s="129"/>
      <c r="CD36" s="129"/>
      <c r="CE36" s="129"/>
      <c r="CF36" s="129"/>
      <c r="CG36" s="129"/>
      <c r="CH36" s="129"/>
      <c r="CI36" s="129"/>
      <c r="CJ36" s="129"/>
      <c r="CK36" s="129"/>
      <c r="CL36" s="129"/>
      <c r="CM36" s="129"/>
      <c r="CN36" s="129"/>
      <c r="CO36" s="129"/>
      <c r="CP36" s="129"/>
      <c r="CQ36" s="129"/>
      <c r="CR36" s="129"/>
      <c r="CS36" s="129"/>
      <c r="CT36" s="129"/>
      <c r="CU36" s="129"/>
      <c r="CV36" s="131"/>
      <c r="CW36" s="131"/>
      <c r="CX36" s="131"/>
      <c r="CY36" s="131"/>
      <c r="CZ36" s="131"/>
      <c r="DA36" s="131"/>
      <c r="DB36" s="131"/>
      <c r="DK36" s="131"/>
      <c r="DL36" s="131"/>
      <c r="DM36" s="131"/>
      <c r="DN36" s="131"/>
      <c r="DO36" s="131"/>
      <c r="DP36" s="131"/>
      <c r="DQ36" s="131"/>
      <c r="DR36" s="131"/>
    </row>
    <row r="37" spans="22:122" x14ac:dyDescent="0.25">
      <c r="V37" s="157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29"/>
      <c r="BP37" s="129"/>
      <c r="BQ37" s="129"/>
      <c r="BR37" s="129"/>
      <c r="BS37" s="129"/>
      <c r="BT37" s="129"/>
      <c r="BU37" s="129"/>
      <c r="BV37" s="129"/>
      <c r="BW37" s="129"/>
      <c r="BX37" s="129"/>
      <c r="BY37" s="129"/>
      <c r="BZ37" s="129"/>
      <c r="CA37" s="129"/>
      <c r="CB37" s="129"/>
      <c r="CC37" s="129"/>
      <c r="CD37" s="129"/>
      <c r="CE37" s="129"/>
      <c r="CF37" s="129"/>
      <c r="CG37" s="129"/>
      <c r="CH37" s="129"/>
      <c r="CI37" s="129"/>
      <c r="CJ37" s="129"/>
      <c r="CK37" s="129"/>
      <c r="CL37" s="129"/>
      <c r="CM37" s="129"/>
      <c r="CN37" s="129"/>
      <c r="CO37" s="129"/>
      <c r="CP37" s="129"/>
      <c r="CQ37" s="129"/>
      <c r="CR37" s="129"/>
      <c r="CS37" s="129"/>
      <c r="CT37" s="129"/>
      <c r="CU37" s="129"/>
      <c r="CV37" s="131"/>
      <c r="CW37" s="131"/>
      <c r="CX37" s="131"/>
      <c r="CY37" s="131"/>
      <c r="CZ37" s="131"/>
      <c r="DA37" s="131"/>
      <c r="DB37" s="131"/>
      <c r="DK37" s="131"/>
      <c r="DL37" s="131"/>
      <c r="DM37" s="131"/>
      <c r="DN37" s="131"/>
      <c r="DO37" s="131"/>
      <c r="DP37" s="131"/>
      <c r="DQ37" s="131"/>
      <c r="DR37" s="131"/>
    </row>
    <row r="38" spans="22:122" x14ac:dyDescent="0.25">
      <c r="V38" s="157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129"/>
      <c r="BQ38" s="129"/>
      <c r="BR38" s="129"/>
      <c r="BS38" s="129"/>
      <c r="BT38" s="129"/>
      <c r="BU38" s="129"/>
      <c r="BV38" s="129"/>
      <c r="BW38" s="129"/>
      <c r="BX38" s="129"/>
      <c r="BY38" s="129"/>
      <c r="BZ38" s="129"/>
      <c r="CA38" s="129"/>
      <c r="CB38" s="129"/>
      <c r="CC38" s="129"/>
      <c r="CD38" s="129"/>
      <c r="CE38" s="129"/>
      <c r="CF38" s="129"/>
      <c r="CG38" s="129"/>
      <c r="CH38" s="129"/>
      <c r="CI38" s="129"/>
      <c r="CJ38" s="129"/>
      <c r="CK38" s="129"/>
      <c r="CL38" s="129"/>
      <c r="CU38" s="129"/>
      <c r="CV38" s="131"/>
      <c r="CW38" s="131"/>
      <c r="CX38" s="131"/>
      <c r="CY38" s="131"/>
      <c r="CZ38" s="131"/>
      <c r="DA38" s="131"/>
      <c r="DB38" s="131"/>
      <c r="DK38" s="131"/>
      <c r="DL38" s="131"/>
      <c r="DM38" s="131"/>
      <c r="DN38" s="131"/>
      <c r="DO38" s="131"/>
      <c r="DP38" s="131"/>
      <c r="DQ38" s="131"/>
      <c r="DR38" s="131"/>
    </row>
    <row r="39" spans="22:122" x14ac:dyDescent="0.25">
      <c r="V39" s="157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  <c r="BU39" s="129"/>
      <c r="BV39" s="129"/>
      <c r="BW39" s="129"/>
      <c r="BX39" s="129"/>
      <c r="BY39" s="129"/>
      <c r="BZ39" s="129"/>
      <c r="CA39" s="129"/>
      <c r="CB39" s="129"/>
      <c r="CC39" s="129"/>
      <c r="CD39" s="129"/>
      <c r="CE39" s="129"/>
      <c r="CF39" s="129"/>
      <c r="CG39" s="129"/>
      <c r="CH39" s="129"/>
      <c r="CI39" s="129"/>
      <c r="CJ39" s="129"/>
      <c r="CK39" s="129"/>
      <c r="CL39" s="129"/>
      <c r="CU39" s="129"/>
      <c r="CV39" s="131"/>
      <c r="CW39" s="131"/>
      <c r="CX39" s="131"/>
      <c r="CY39" s="131"/>
      <c r="CZ39" s="131"/>
      <c r="DA39" s="131"/>
      <c r="DB39" s="131"/>
      <c r="DK39" s="131"/>
      <c r="DL39" s="131"/>
      <c r="DM39" s="131"/>
      <c r="DN39" s="131"/>
      <c r="DO39" s="131"/>
      <c r="DP39" s="131"/>
      <c r="DQ39" s="131"/>
      <c r="DR39" s="131"/>
    </row>
    <row r="40" spans="22:122" x14ac:dyDescent="0.25">
      <c r="V40" s="157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29"/>
      <c r="BS40" s="129"/>
      <c r="BT40" s="129"/>
      <c r="BU40" s="129"/>
      <c r="BV40" s="129"/>
      <c r="BW40" s="129"/>
      <c r="BX40" s="129"/>
      <c r="BY40" s="129"/>
      <c r="BZ40" s="129"/>
      <c r="CA40" s="129"/>
      <c r="CB40" s="129"/>
      <c r="CC40" s="129"/>
      <c r="CD40" s="129"/>
      <c r="CE40" s="129"/>
      <c r="CF40" s="129"/>
      <c r="CG40" s="129"/>
      <c r="CH40" s="129"/>
      <c r="CI40" s="129"/>
      <c r="CJ40" s="129"/>
      <c r="CK40" s="129"/>
      <c r="CL40" s="129"/>
      <c r="CU40" s="129"/>
      <c r="CV40" s="131"/>
      <c r="CW40" s="131"/>
      <c r="CX40" s="131"/>
      <c r="CY40" s="131"/>
      <c r="CZ40" s="131"/>
      <c r="DA40" s="131"/>
      <c r="DB40" s="131"/>
      <c r="DK40" s="131"/>
      <c r="DL40" s="131"/>
      <c r="DM40" s="131"/>
      <c r="DN40" s="131"/>
      <c r="DO40" s="131"/>
      <c r="DP40" s="131"/>
      <c r="DQ40" s="131"/>
      <c r="DR40" s="131"/>
    </row>
    <row r="41" spans="22:122" x14ac:dyDescent="0.25">
      <c r="V41" s="157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U41" s="129"/>
      <c r="CV41" s="131"/>
      <c r="CW41" s="131"/>
      <c r="CX41" s="131"/>
      <c r="CY41" s="131"/>
      <c r="CZ41" s="131"/>
      <c r="DA41" s="131"/>
      <c r="DB41" s="131"/>
      <c r="DK41" s="131"/>
      <c r="DL41" s="131"/>
      <c r="DM41" s="131"/>
      <c r="DN41" s="131"/>
      <c r="DO41" s="131"/>
      <c r="DP41" s="131"/>
      <c r="DQ41" s="131"/>
      <c r="DR41" s="131"/>
    </row>
    <row r="42" spans="22:122" x14ac:dyDescent="0.25">
      <c r="V42" s="157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  <c r="BK42" s="129"/>
      <c r="BL42" s="129"/>
      <c r="BM42" s="129"/>
      <c r="BN42" s="129"/>
      <c r="BO42" s="129"/>
      <c r="BP42" s="129"/>
      <c r="BQ42" s="129"/>
      <c r="BR42" s="129"/>
      <c r="BS42" s="129"/>
      <c r="BT42" s="129"/>
      <c r="BU42" s="129"/>
      <c r="BV42" s="129"/>
      <c r="BW42" s="129"/>
      <c r="BX42" s="129"/>
      <c r="BY42" s="129"/>
      <c r="BZ42" s="129"/>
      <c r="CA42" s="129"/>
      <c r="CB42" s="129"/>
      <c r="CC42" s="129"/>
      <c r="CD42" s="129"/>
      <c r="CE42" s="129"/>
      <c r="CF42" s="129"/>
      <c r="CG42" s="129"/>
      <c r="CH42" s="129"/>
      <c r="CI42" s="129"/>
      <c r="CJ42" s="129"/>
      <c r="CK42" s="129"/>
      <c r="CL42" s="129"/>
      <c r="CU42" s="129"/>
      <c r="CV42" s="131"/>
      <c r="CW42" s="131"/>
      <c r="CX42" s="131"/>
      <c r="CY42" s="131"/>
      <c r="CZ42" s="131"/>
      <c r="DA42" s="131"/>
      <c r="DB42" s="131"/>
      <c r="DK42" s="131"/>
      <c r="DL42" s="131"/>
      <c r="DM42" s="131"/>
      <c r="DN42" s="131"/>
      <c r="DO42" s="131"/>
      <c r="DP42" s="131"/>
      <c r="DQ42" s="131"/>
      <c r="DR42" s="131"/>
    </row>
    <row r="43" spans="22:122" x14ac:dyDescent="0.25">
      <c r="V43" s="157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/>
      <c r="BU43" s="129"/>
      <c r="BV43" s="129"/>
      <c r="BW43" s="129"/>
      <c r="BX43" s="129"/>
      <c r="BY43" s="129"/>
      <c r="BZ43" s="129"/>
      <c r="CA43" s="129"/>
      <c r="CB43" s="129"/>
      <c r="CC43" s="129"/>
      <c r="CD43" s="129"/>
      <c r="CE43" s="129"/>
      <c r="CF43" s="129"/>
      <c r="CG43" s="129"/>
      <c r="CH43" s="129"/>
      <c r="CI43" s="129"/>
      <c r="CJ43" s="129"/>
      <c r="CK43" s="129"/>
      <c r="CL43" s="129"/>
      <c r="CU43" s="129"/>
      <c r="CV43" s="131"/>
      <c r="CW43" s="131"/>
      <c r="CX43" s="131"/>
      <c r="CY43" s="131"/>
      <c r="CZ43" s="131"/>
      <c r="DA43" s="131"/>
      <c r="DB43" s="131"/>
      <c r="DK43" s="131"/>
      <c r="DL43" s="131"/>
      <c r="DM43" s="131"/>
      <c r="DN43" s="131"/>
      <c r="DO43" s="131"/>
      <c r="DP43" s="131"/>
      <c r="DQ43" s="131"/>
      <c r="DR43" s="131"/>
    </row>
    <row r="44" spans="22:122" x14ac:dyDescent="0.25"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29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29"/>
      <c r="CC44" s="129"/>
      <c r="CD44" s="129"/>
      <c r="CE44" s="129"/>
      <c r="CF44" s="129"/>
      <c r="CG44" s="129"/>
      <c r="CH44" s="129"/>
      <c r="CI44" s="129"/>
      <c r="CJ44" s="129"/>
      <c r="CK44" s="129"/>
      <c r="CL44" s="129"/>
      <c r="CU44" s="129"/>
      <c r="CV44" s="131"/>
      <c r="CW44" s="131"/>
      <c r="CX44" s="131"/>
      <c r="CY44" s="131"/>
      <c r="CZ44" s="131"/>
      <c r="DA44" s="131"/>
      <c r="DB44" s="131"/>
      <c r="DK44" s="131"/>
      <c r="DL44" s="131"/>
      <c r="DM44" s="131"/>
      <c r="DN44" s="131"/>
      <c r="DO44" s="131"/>
      <c r="DP44" s="131"/>
      <c r="DQ44" s="131"/>
      <c r="DR44" s="131"/>
    </row>
    <row r="45" spans="22:122" x14ac:dyDescent="0.25"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29"/>
      <c r="BR45" s="129"/>
      <c r="BS45" s="129"/>
      <c r="BT45" s="129"/>
      <c r="BU45" s="129"/>
      <c r="BV45" s="129"/>
      <c r="BW45" s="129"/>
      <c r="BX45" s="129"/>
      <c r="BY45" s="129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129"/>
      <c r="CK45" s="129"/>
      <c r="CL45" s="129"/>
      <c r="CU45" s="129"/>
      <c r="CV45" s="131"/>
      <c r="CW45" s="131"/>
      <c r="CX45" s="131"/>
      <c r="CY45" s="131"/>
      <c r="CZ45" s="131"/>
      <c r="DA45" s="131"/>
      <c r="DB45" s="131"/>
      <c r="DK45" s="131"/>
      <c r="DL45" s="131"/>
      <c r="DM45" s="131"/>
      <c r="DN45" s="131"/>
      <c r="DO45" s="131"/>
      <c r="DP45" s="131"/>
      <c r="DQ45" s="131"/>
      <c r="DR45" s="131"/>
    </row>
    <row r="46" spans="22:122" x14ac:dyDescent="0.25"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129"/>
      <c r="CK46" s="129"/>
      <c r="CL46" s="129"/>
      <c r="CU46" s="129"/>
      <c r="CV46" s="131"/>
      <c r="CW46" s="131"/>
      <c r="CX46" s="131"/>
      <c r="CY46" s="131"/>
      <c r="CZ46" s="131"/>
      <c r="DA46" s="131"/>
      <c r="DB46" s="131"/>
      <c r="DK46" s="131"/>
      <c r="DL46" s="131"/>
      <c r="DM46" s="131"/>
      <c r="DN46" s="131"/>
      <c r="DO46" s="131"/>
      <c r="DP46" s="131"/>
      <c r="DQ46" s="131"/>
      <c r="DR46" s="131"/>
    </row>
    <row r="47" spans="22:122" x14ac:dyDescent="0.25"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U47" s="129"/>
      <c r="CV47" s="131"/>
      <c r="CW47" s="131"/>
      <c r="CX47" s="131"/>
      <c r="CY47" s="131"/>
      <c r="CZ47" s="131"/>
      <c r="DA47" s="131"/>
      <c r="DB47" s="131"/>
      <c r="DR47" s="131"/>
    </row>
    <row r="48" spans="22:122" x14ac:dyDescent="0.25"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29"/>
      <c r="BP48" s="129"/>
      <c r="BQ48" s="129"/>
      <c r="BR48" s="129"/>
      <c r="BS48" s="129"/>
      <c r="BT48" s="129"/>
      <c r="BU48" s="129"/>
      <c r="BV48" s="129"/>
      <c r="BW48" s="129"/>
      <c r="BX48" s="129"/>
      <c r="BY48" s="129"/>
      <c r="BZ48" s="129"/>
      <c r="CA48" s="129"/>
      <c r="CB48" s="129"/>
      <c r="CC48" s="129"/>
      <c r="CD48" s="129"/>
      <c r="CE48" s="129"/>
      <c r="CF48" s="129"/>
      <c r="CG48" s="129"/>
      <c r="CH48" s="129"/>
      <c r="CI48" s="129"/>
      <c r="CJ48" s="129"/>
      <c r="CK48" s="129"/>
      <c r="CL48" s="129"/>
      <c r="CU48" s="129"/>
      <c r="CV48" s="131"/>
      <c r="CW48" s="131"/>
      <c r="CX48" s="131"/>
      <c r="CY48" s="131"/>
      <c r="CZ48" s="131"/>
      <c r="DA48" s="131"/>
      <c r="DB48" s="131"/>
      <c r="DR48" s="131"/>
    </row>
    <row r="49" spans="43:122" x14ac:dyDescent="0.25"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9"/>
      <c r="BS49" s="129"/>
      <c r="BT49" s="129"/>
      <c r="BU49" s="129"/>
      <c r="BV49" s="129"/>
      <c r="BW49" s="129"/>
      <c r="BX49" s="129"/>
      <c r="BY49" s="129"/>
      <c r="BZ49" s="129"/>
      <c r="CA49" s="129"/>
      <c r="CB49" s="129"/>
      <c r="CC49" s="129"/>
      <c r="CD49" s="129"/>
      <c r="CE49" s="129"/>
      <c r="CF49" s="129"/>
      <c r="CG49" s="129"/>
      <c r="CH49" s="129"/>
      <c r="CI49" s="129"/>
      <c r="CJ49" s="129"/>
      <c r="CK49" s="129"/>
      <c r="CL49" s="129"/>
      <c r="CU49" s="129"/>
      <c r="CV49" s="131"/>
      <c r="CW49" s="131"/>
      <c r="CX49" s="131"/>
      <c r="CY49" s="131"/>
      <c r="CZ49" s="131"/>
      <c r="DA49" s="131"/>
      <c r="DB49" s="131"/>
      <c r="DR49" s="131"/>
    </row>
    <row r="50" spans="43:122" x14ac:dyDescent="0.25"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9"/>
      <c r="BS50" s="129"/>
      <c r="BT50" s="129"/>
      <c r="BU50" s="129"/>
      <c r="BV50" s="129"/>
      <c r="BW50" s="129"/>
      <c r="BX50" s="129"/>
      <c r="BY50" s="129"/>
      <c r="BZ50" s="129"/>
      <c r="CA50" s="129"/>
      <c r="CB50" s="129"/>
      <c r="CC50" s="129"/>
      <c r="CD50" s="129"/>
      <c r="CE50" s="129"/>
      <c r="CF50" s="129"/>
      <c r="CG50" s="129"/>
      <c r="CH50" s="129"/>
      <c r="CI50" s="129"/>
      <c r="CJ50" s="129"/>
      <c r="CK50" s="129"/>
      <c r="CL50" s="129"/>
      <c r="CU50" s="129"/>
      <c r="CV50" s="131"/>
      <c r="CW50" s="131"/>
      <c r="CX50" s="131"/>
      <c r="CY50" s="131"/>
      <c r="CZ50" s="131"/>
      <c r="DA50" s="131"/>
      <c r="DB50" s="131"/>
      <c r="DR50" s="131"/>
    </row>
    <row r="51" spans="43:122" x14ac:dyDescent="0.25"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29"/>
      <c r="BX51" s="129"/>
      <c r="BY51" s="129"/>
      <c r="BZ51" s="129"/>
      <c r="CA51" s="129"/>
      <c r="CB51" s="129"/>
      <c r="CC51" s="129"/>
      <c r="CD51" s="129"/>
      <c r="CE51" s="129"/>
      <c r="CF51" s="129"/>
      <c r="CG51" s="129"/>
      <c r="CH51" s="129"/>
      <c r="CI51" s="129"/>
      <c r="CJ51" s="129"/>
      <c r="CK51" s="129"/>
      <c r="CL51" s="129"/>
      <c r="CU51" s="129"/>
      <c r="CV51" s="131"/>
      <c r="CW51" s="131"/>
      <c r="CX51" s="131"/>
      <c r="CY51" s="131"/>
      <c r="CZ51" s="131"/>
      <c r="DA51" s="131"/>
      <c r="DB51" s="131"/>
      <c r="DR51" s="131"/>
    </row>
    <row r="52" spans="43:122" x14ac:dyDescent="0.25"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9"/>
      <c r="BS52" s="129"/>
      <c r="BT52" s="129"/>
      <c r="BU52" s="129"/>
      <c r="BV52" s="129"/>
      <c r="BW52" s="129"/>
      <c r="BX52" s="129"/>
      <c r="BY52" s="129"/>
      <c r="BZ52" s="129"/>
      <c r="CA52" s="129"/>
      <c r="CB52" s="129"/>
      <c r="CC52" s="129"/>
      <c r="CD52" s="129"/>
      <c r="CE52" s="129"/>
      <c r="CF52" s="129"/>
      <c r="CG52" s="129"/>
      <c r="CH52" s="129"/>
      <c r="CI52" s="129"/>
      <c r="CJ52" s="129"/>
      <c r="CK52" s="129"/>
      <c r="CL52" s="129"/>
      <c r="CU52" s="129"/>
      <c r="CV52" s="131"/>
      <c r="CW52" s="131"/>
      <c r="CX52" s="131"/>
      <c r="CY52" s="131"/>
      <c r="CZ52" s="131"/>
      <c r="DA52" s="131"/>
      <c r="DB52" s="131"/>
      <c r="DR52" s="131"/>
    </row>
    <row r="53" spans="43:122" x14ac:dyDescent="0.25"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  <c r="BK53" s="129"/>
      <c r="BL53" s="129"/>
      <c r="BM53" s="129"/>
      <c r="BN53" s="129"/>
      <c r="BO53" s="129"/>
      <c r="BP53" s="129"/>
      <c r="BQ53" s="129"/>
      <c r="BR53" s="129"/>
      <c r="BS53" s="129"/>
      <c r="BT53" s="129"/>
      <c r="BU53" s="129"/>
      <c r="BV53" s="129"/>
      <c r="BW53" s="129"/>
      <c r="BX53" s="129"/>
      <c r="BY53" s="129"/>
      <c r="BZ53" s="129"/>
      <c r="CA53" s="129"/>
      <c r="CB53" s="129"/>
      <c r="CC53" s="129"/>
      <c r="CD53" s="129"/>
      <c r="CE53" s="129"/>
      <c r="CF53" s="129"/>
      <c r="CG53" s="129"/>
      <c r="CH53" s="129"/>
      <c r="CI53" s="129"/>
      <c r="CJ53" s="129"/>
      <c r="CK53" s="129"/>
      <c r="CL53" s="129"/>
      <c r="CU53" s="129"/>
      <c r="CV53" s="131"/>
      <c r="CW53" s="131"/>
      <c r="CX53" s="131"/>
      <c r="CY53" s="131"/>
      <c r="CZ53" s="131"/>
      <c r="DA53" s="131"/>
      <c r="DB53" s="131"/>
      <c r="DR53" s="131"/>
    </row>
    <row r="54" spans="43:122" x14ac:dyDescent="0.25"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9"/>
      <c r="BS54" s="129"/>
      <c r="BT54" s="129"/>
      <c r="BU54" s="129"/>
      <c r="BV54" s="129"/>
      <c r="BW54" s="129"/>
      <c r="BX54" s="129"/>
      <c r="BY54" s="129"/>
      <c r="BZ54" s="129"/>
      <c r="CA54" s="129"/>
      <c r="CB54" s="129"/>
      <c r="CC54" s="129"/>
      <c r="CD54" s="129"/>
      <c r="CE54" s="129"/>
      <c r="CF54" s="129"/>
      <c r="CG54" s="129"/>
      <c r="CH54" s="129"/>
      <c r="CI54" s="129"/>
      <c r="CJ54" s="129"/>
      <c r="CK54" s="129"/>
      <c r="CL54" s="129"/>
      <c r="CU54" s="129"/>
      <c r="CV54" s="131"/>
      <c r="CW54" s="131"/>
      <c r="CX54" s="131"/>
      <c r="CY54" s="131"/>
      <c r="CZ54" s="131"/>
      <c r="DA54" s="131"/>
      <c r="DB54" s="131"/>
      <c r="DR54" s="131"/>
    </row>
    <row r="55" spans="43:122" x14ac:dyDescent="0.25"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29"/>
      <c r="BW55" s="129"/>
      <c r="BX55" s="129"/>
      <c r="BY55" s="129"/>
      <c r="BZ55" s="129"/>
      <c r="CA55" s="129"/>
      <c r="CB55" s="129"/>
      <c r="CC55" s="129"/>
      <c r="CD55" s="129"/>
      <c r="CE55" s="129"/>
      <c r="CF55" s="129"/>
      <c r="CG55" s="129"/>
      <c r="CH55" s="129"/>
      <c r="CI55" s="129"/>
      <c r="CJ55" s="129"/>
      <c r="CK55" s="129"/>
      <c r="CL55" s="129"/>
      <c r="CU55" s="129"/>
      <c r="CV55" s="131"/>
      <c r="CW55" s="131"/>
      <c r="CX55" s="131"/>
      <c r="CY55" s="131"/>
      <c r="CZ55" s="131"/>
      <c r="DA55" s="131"/>
      <c r="DB55" s="131"/>
      <c r="DR55" s="131"/>
    </row>
    <row r="56" spans="43:122" x14ac:dyDescent="0.25"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29"/>
      <c r="BS56" s="129"/>
      <c r="BT56" s="129"/>
      <c r="BU56" s="129"/>
      <c r="BV56" s="129"/>
      <c r="BW56" s="129"/>
      <c r="BX56" s="129"/>
      <c r="BY56" s="129"/>
      <c r="BZ56" s="129"/>
      <c r="CA56" s="129"/>
      <c r="CB56" s="129"/>
      <c r="CC56" s="129"/>
      <c r="CD56" s="129"/>
      <c r="CE56" s="129"/>
      <c r="CF56" s="129"/>
      <c r="CG56" s="129"/>
      <c r="CH56" s="129"/>
      <c r="CI56" s="129"/>
      <c r="CJ56" s="129"/>
      <c r="CK56" s="129"/>
      <c r="CL56" s="129"/>
      <c r="CU56" s="129"/>
      <c r="DR56" s="131"/>
    </row>
    <row r="57" spans="43:122" x14ac:dyDescent="0.25">
      <c r="AQ57" s="129"/>
      <c r="AR57" s="129"/>
      <c r="AS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29"/>
      <c r="CA57" s="129"/>
      <c r="CB57" s="129"/>
      <c r="CC57" s="129"/>
      <c r="CD57" s="129"/>
      <c r="CE57" s="129"/>
      <c r="CF57" s="129"/>
      <c r="CG57" s="129"/>
      <c r="CH57" s="129"/>
      <c r="CI57" s="129"/>
      <c r="CJ57" s="129"/>
      <c r="CK57" s="129"/>
      <c r="CL57" s="129"/>
      <c r="CU57" s="129"/>
      <c r="DR57" s="131"/>
    </row>
    <row r="58" spans="43:122" x14ac:dyDescent="0.25">
      <c r="AQ58" s="129"/>
      <c r="AR58" s="129"/>
      <c r="AS58" s="129"/>
      <c r="BC58" s="129"/>
      <c r="BD58" s="129"/>
      <c r="BE58" s="129"/>
      <c r="BF58" s="129"/>
      <c r="BG58" s="129"/>
      <c r="BH58" s="129"/>
      <c r="BI58" s="129"/>
      <c r="BJ58" s="129"/>
      <c r="BK58" s="129"/>
      <c r="BL58" s="129"/>
      <c r="BM58" s="129"/>
      <c r="BN58" s="129"/>
      <c r="BO58" s="129"/>
      <c r="BP58" s="129"/>
      <c r="BQ58" s="129"/>
      <c r="BR58" s="129"/>
      <c r="BS58" s="129"/>
      <c r="BT58" s="129"/>
      <c r="BU58" s="129"/>
      <c r="BV58" s="129"/>
      <c r="BW58" s="129"/>
      <c r="BX58" s="129"/>
      <c r="BY58" s="129"/>
      <c r="BZ58" s="129"/>
      <c r="CA58" s="129"/>
      <c r="CB58" s="129"/>
      <c r="CC58" s="129"/>
      <c r="CD58" s="129"/>
      <c r="CE58" s="129"/>
      <c r="CF58" s="129"/>
      <c r="CG58" s="129"/>
      <c r="CH58" s="129"/>
      <c r="CI58" s="129"/>
      <c r="CJ58" s="129"/>
      <c r="CK58" s="129"/>
      <c r="CL58" s="129"/>
      <c r="CU58" s="129"/>
      <c r="DR58" s="131"/>
    </row>
    <row r="59" spans="43:122" x14ac:dyDescent="0.25">
      <c r="AQ59" s="129"/>
      <c r="AR59" s="129"/>
      <c r="AS59" s="129"/>
      <c r="BC59" s="129"/>
      <c r="BD59" s="129"/>
      <c r="BE59" s="129"/>
      <c r="BF59" s="129"/>
      <c r="BG59" s="129"/>
      <c r="BH59" s="129"/>
      <c r="BI59" s="129"/>
      <c r="BJ59" s="129"/>
      <c r="BK59" s="129"/>
      <c r="BL59" s="129"/>
      <c r="BM59" s="129"/>
      <c r="BN59" s="129"/>
      <c r="BO59" s="129"/>
      <c r="BP59" s="129"/>
      <c r="BQ59" s="129"/>
      <c r="BR59" s="129"/>
      <c r="BS59" s="129"/>
      <c r="BT59" s="129"/>
      <c r="BU59" s="129"/>
      <c r="BV59" s="129"/>
      <c r="BW59" s="129"/>
      <c r="BX59" s="129"/>
      <c r="BY59" s="129"/>
      <c r="BZ59" s="129"/>
      <c r="CA59" s="129"/>
      <c r="CB59" s="129"/>
      <c r="CC59" s="129"/>
      <c r="CD59" s="129"/>
      <c r="CE59" s="129"/>
      <c r="CF59" s="129"/>
      <c r="CG59" s="129"/>
      <c r="CH59" s="129"/>
      <c r="CI59" s="129"/>
      <c r="CJ59" s="129"/>
      <c r="CK59" s="129"/>
      <c r="CL59" s="129"/>
      <c r="CU59" s="129"/>
      <c r="DR59" s="131"/>
    </row>
    <row r="60" spans="43:122" x14ac:dyDescent="0.25">
      <c r="AQ60" s="129"/>
      <c r="AR60" s="129"/>
      <c r="AS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9"/>
      <c r="BS60" s="129"/>
      <c r="BT60" s="129"/>
      <c r="BU60" s="129"/>
      <c r="BV60" s="129"/>
      <c r="BW60" s="129"/>
      <c r="BX60" s="129"/>
      <c r="BY60" s="129"/>
      <c r="BZ60" s="129"/>
      <c r="CA60" s="129"/>
      <c r="CB60" s="129"/>
      <c r="CC60" s="129"/>
      <c r="CD60" s="129"/>
      <c r="CE60" s="129"/>
      <c r="CF60" s="129"/>
      <c r="CG60" s="129"/>
      <c r="CH60" s="129"/>
      <c r="CI60" s="129"/>
      <c r="CJ60" s="129"/>
      <c r="CK60" s="129"/>
      <c r="CL60" s="129"/>
      <c r="CU60" s="129"/>
      <c r="DR60" s="131"/>
    </row>
    <row r="61" spans="43:122" x14ac:dyDescent="0.25">
      <c r="AQ61" s="129"/>
      <c r="AR61" s="129"/>
      <c r="AS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29"/>
      <c r="BX61" s="129"/>
      <c r="BY61" s="129"/>
      <c r="BZ61" s="129"/>
      <c r="CA61" s="129"/>
      <c r="CB61" s="129"/>
      <c r="CC61" s="129"/>
      <c r="CD61" s="129"/>
      <c r="CE61" s="129"/>
      <c r="CF61" s="129"/>
      <c r="CG61" s="129"/>
      <c r="CH61" s="129"/>
      <c r="CI61" s="129"/>
      <c r="CJ61" s="129"/>
      <c r="CK61" s="129"/>
      <c r="CL61" s="129"/>
      <c r="DR61" s="131"/>
    </row>
    <row r="62" spans="43:122" x14ac:dyDescent="0.25">
      <c r="AQ62" s="129"/>
      <c r="AR62" s="129"/>
      <c r="AS62" s="129"/>
      <c r="BC62" s="129"/>
      <c r="BD62" s="129"/>
      <c r="BE62" s="129"/>
      <c r="BF62" s="129"/>
      <c r="BG62" s="129"/>
      <c r="BH62" s="129"/>
      <c r="BI62" s="129"/>
      <c r="BJ62" s="129"/>
      <c r="BK62" s="129"/>
      <c r="BL62" s="129"/>
      <c r="BM62" s="129"/>
      <c r="BN62" s="129"/>
      <c r="BO62" s="129"/>
      <c r="BP62" s="129"/>
      <c r="BQ62" s="129"/>
      <c r="BR62" s="129"/>
      <c r="BS62" s="129"/>
      <c r="BT62" s="129"/>
      <c r="BU62" s="129"/>
      <c r="BV62" s="129"/>
      <c r="BW62" s="129"/>
      <c r="BX62" s="129"/>
      <c r="BY62" s="129"/>
      <c r="BZ62" s="129"/>
      <c r="CA62" s="129"/>
      <c r="CB62" s="129"/>
      <c r="CC62" s="129"/>
      <c r="CD62" s="129"/>
      <c r="CE62" s="129"/>
      <c r="DR62" s="131"/>
    </row>
    <row r="63" spans="43:122" x14ac:dyDescent="0.25">
      <c r="AQ63" s="129"/>
      <c r="AR63" s="129"/>
      <c r="AS63" s="129"/>
      <c r="BC63" s="129"/>
      <c r="BD63" s="129"/>
      <c r="BE63" s="129"/>
      <c r="BF63" s="129"/>
      <c r="BG63" s="129"/>
      <c r="BH63" s="129"/>
      <c r="BI63" s="129"/>
      <c r="BJ63" s="129"/>
      <c r="BK63" s="129"/>
      <c r="BL63" s="129"/>
      <c r="BM63" s="129"/>
      <c r="BN63" s="129"/>
      <c r="BO63" s="129"/>
      <c r="BP63" s="129"/>
      <c r="BQ63" s="129"/>
      <c r="BR63" s="129"/>
      <c r="BS63" s="129"/>
      <c r="BT63" s="129"/>
      <c r="BU63" s="129"/>
      <c r="BV63" s="129"/>
      <c r="BW63" s="129"/>
      <c r="BX63" s="129"/>
      <c r="BY63" s="129"/>
      <c r="BZ63" s="129"/>
      <c r="CA63" s="129"/>
      <c r="CB63" s="129"/>
      <c r="CC63" s="129"/>
      <c r="CD63" s="129"/>
      <c r="CE63" s="129"/>
      <c r="DR63" s="131"/>
    </row>
    <row r="64" spans="43:122" x14ac:dyDescent="0.25">
      <c r="AQ64" s="129"/>
      <c r="AR64" s="129"/>
      <c r="AS64" s="129"/>
      <c r="BC64" s="129"/>
      <c r="BD64" s="129"/>
      <c r="BE64" s="129"/>
      <c r="BF64" s="129"/>
      <c r="BG64" s="129"/>
      <c r="BH64" s="129"/>
      <c r="BI64" s="129"/>
      <c r="BJ64" s="129"/>
      <c r="BK64" s="129"/>
      <c r="BL64" s="129"/>
      <c r="BM64" s="129"/>
      <c r="BN64" s="129"/>
      <c r="BO64" s="129"/>
      <c r="BP64" s="129"/>
      <c r="BQ64" s="129"/>
      <c r="BR64" s="129"/>
      <c r="BS64" s="129"/>
      <c r="BT64" s="129"/>
      <c r="BU64" s="129"/>
      <c r="BV64" s="129"/>
      <c r="BW64" s="129"/>
      <c r="BX64" s="129"/>
      <c r="BY64" s="129"/>
      <c r="BZ64" s="129"/>
      <c r="CA64" s="129"/>
      <c r="CB64" s="129"/>
      <c r="CC64" s="129"/>
      <c r="CD64" s="129"/>
      <c r="CE64" s="129"/>
      <c r="DR64" s="131"/>
    </row>
    <row r="65" spans="43:122" x14ac:dyDescent="0.25">
      <c r="AQ65" s="129"/>
      <c r="AR65" s="129"/>
      <c r="AS65" s="129"/>
      <c r="BC65" s="129"/>
      <c r="BD65" s="129"/>
      <c r="BE65" s="129"/>
      <c r="BF65" s="129"/>
      <c r="BG65" s="129"/>
      <c r="BH65" s="129"/>
      <c r="BI65" s="129"/>
      <c r="BJ65" s="129"/>
      <c r="BK65" s="129"/>
      <c r="BL65" s="129"/>
      <c r="BM65" s="129"/>
      <c r="BN65" s="129"/>
      <c r="BO65" s="129"/>
      <c r="BP65" s="129"/>
      <c r="BQ65" s="129"/>
      <c r="BR65" s="129"/>
      <c r="BS65" s="129"/>
      <c r="BT65" s="129"/>
      <c r="BU65" s="129"/>
      <c r="BV65" s="129"/>
      <c r="BW65" s="129"/>
      <c r="BX65" s="129"/>
      <c r="BY65" s="129"/>
      <c r="BZ65" s="129"/>
      <c r="CA65" s="129"/>
      <c r="CB65" s="129"/>
      <c r="CC65" s="129"/>
      <c r="CD65" s="129"/>
      <c r="CE65" s="129"/>
      <c r="DR65" s="131"/>
    </row>
    <row r="66" spans="43:122" x14ac:dyDescent="0.25">
      <c r="AQ66" s="129"/>
      <c r="AR66" s="129"/>
      <c r="AS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DR66" s="131"/>
    </row>
    <row r="67" spans="43:122" x14ac:dyDescent="0.25">
      <c r="AQ67" s="129"/>
      <c r="AR67" s="129"/>
      <c r="AS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D67" s="129"/>
      <c r="CE67" s="129"/>
      <c r="DR67" s="131"/>
    </row>
    <row r="68" spans="43:122" x14ac:dyDescent="0.25">
      <c r="AQ68" s="129"/>
      <c r="AR68" s="129"/>
      <c r="AS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D68" s="129"/>
      <c r="CE68" s="129"/>
      <c r="DR68" s="131"/>
    </row>
    <row r="69" spans="43:122" x14ac:dyDescent="0.25">
      <c r="AQ69" s="129"/>
      <c r="AR69" s="129"/>
      <c r="AS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D69" s="129"/>
      <c r="CE69" s="129"/>
      <c r="DR69" s="131"/>
    </row>
    <row r="70" spans="43:122" x14ac:dyDescent="0.25">
      <c r="AQ70" s="129"/>
      <c r="AR70" s="129"/>
      <c r="AS70" s="129"/>
      <c r="BC70" s="129"/>
      <c r="BD70" s="129"/>
      <c r="BE70" s="129"/>
      <c r="BF70" s="129"/>
      <c r="BG70" s="129"/>
      <c r="BH70" s="129"/>
      <c r="BI70" s="129"/>
      <c r="BJ70" s="129"/>
      <c r="BK70" s="129"/>
      <c r="BL70" s="129"/>
      <c r="BM70" s="129"/>
      <c r="BN70" s="129"/>
      <c r="BO70" s="129"/>
      <c r="BP70" s="129"/>
      <c r="BQ70" s="129"/>
      <c r="BR70" s="129"/>
      <c r="BS70" s="129"/>
      <c r="BT70" s="129"/>
      <c r="BU70" s="129"/>
      <c r="BV70" s="129"/>
      <c r="BW70" s="129"/>
      <c r="BX70" s="129"/>
      <c r="BY70" s="129"/>
      <c r="BZ70" s="129"/>
      <c r="CA70" s="129"/>
      <c r="CB70" s="129"/>
      <c r="CC70" s="129"/>
      <c r="CD70" s="129"/>
      <c r="CE70" s="129"/>
      <c r="DR70" s="131"/>
    </row>
    <row r="71" spans="43:122" x14ac:dyDescent="0.25">
      <c r="AQ71" s="129"/>
      <c r="AR71" s="129"/>
      <c r="AS71" s="129"/>
      <c r="BC71" s="129"/>
      <c r="BD71" s="129"/>
      <c r="BE71" s="129"/>
      <c r="BF71" s="129"/>
      <c r="BG71" s="129"/>
      <c r="BH71" s="129"/>
      <c r="BI71" s="129"/>
      <c r="BJ71" s="129"/>
      <c r="BK71" s="129"/>
      <c r="BL71" s="129"/>
      <c r="BM71" s="129"/>
      <c r="BN71" s="129"/>
      <c r="BO71" s="129"/>
      <c r="BP71" s="129"/>
      <c r="BQ71" s="129"/>
      <c r="BR71" s="129"/>
      <c r="BS71" s="129"/>
      <c r="BT71" s="129"/>
      <c r="BU71" s="129"/>
      <c r="BV71" s="129"/>
      <c r="BW71" s="129"/>
      <c r="BX71" s="129"/>
      <c r="BY71" s="129"/>
      <c r="BZ71" s="129"/>
      <c r="CA71" s="129"/>
      <c r="CB71" s="129"/>
      <c r="CC71" s="129"/>
      <c r="CD71" s="129"/>
      <c r="CE71" s="129"/>
      <c r="DR71" s="131"/>
    </row>
    <row r="72" spans="43:122" x14ac:dyDescent="0.25">
      <c r="AQ72" s="129"/>
      <c r="AR72" s="129"/>
      <c r="AS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Z72" s="129"/>
      <c r="CA72" s="129"/>
      <c r="CB72" s="129"/>
      <c r="CC72" s="129"/>
      <c r="CD72" s="129"/>
      <c r="CE72" s="129"/>
      <c r="DR72" s="131"/>
    </row>
    <row r="73" spans="43:122" x14ac:dyDescent="0.25">
      <c r="AQ73" s="129"/>
      <c r="AR73" s="129"/>
      <c r="AS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Z73" s="129"/>
      <c r="CA73" s="129"/>
      <c r="CB73" s="129"/>
      <c r="CC73" s="129"/>
      <c r="CD73" s="129"/>
      <c r="CE73" s="129"/>
      <c r="DR73" s="131"/>
    </row>
    <row r="74" spans="43:122" x14ac:dyDescent="0.25">
      <c r="AQ74" s="129"/>
      <c r="AR74" s="129"/>
      <c r="AS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Z74" s="129"/>
      <c r="CA74" s="129"/>
      <c r="CB74" s="129"/>
      <c r="CC74" s="129"/>
      <c r="CD74" s="129"/>
      <c r="CE74" s="129"/>
      <c r="DR74" s="131"/>
    </row>
    <row r="75" spans="43:122" x14ac:dyDescent="0.25">
      <c r="AQ75" s="129"/>
      <c r="AR75" s="129"/>
      <c r="AS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Z75" s="129"/>
      <c r="CA75" s="129"/>
      <c r="CB75" s="129"/>
      <c r="CC75" s="129"/>
      <c r="CD75" s="129"/>
      <c r="CE75" s="129"/>
      <c r="DR75" s="131"/>
    </row>
    <row r="76" spans="43:122" x14ac:dyDescent="0.25">
      <c r="AQ76" s="129"/>
      <c r="AR76" s="129"/>
      <c r="AS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Z76" s="129"/>
      <c r="CA76" s="129"/>
      <c r="CB76" s="129"/>
      <c r="CC76" s="129"/>
      <c r="CD76" s="129"/>
      <c r="CE76" s="129"/>
      <c r="DR76" s="131"/>
    </row>
    <row r="77" spans="43:122" x14ac:dyDescent="0.25">
      <c r="AQ77" s="129"/>
      <c r="AR77" s="129"/>
      <c r="AS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Z77" s="129"/>
      <c r="CA77" s="129"/>
      <c r="CB77" s="129"/>
      <c r="CC77" s="129"/>
      <c r="CD77" s="129"/>
      <c r="CE77" s="129"/>
      <c r="DR77" s="131"/>
    </row>
    <row r="78" spans="43:122" x14ac:dyDescent="0.25">
      <c r="AQ78" s="129"/>
      <c r="AR78" s="129"/>
      <c r="AS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Z78" s="129"/>
      <c r="CA78" s="129"/>
      <c r="CB78" s="129"/>
      <c r="CC78" s="129"/>
      <c r="CD78" s="129"/>
      <c r="CE78" s="129"/>
      <c r="DR78" s="131"/>
    </row>
    <row r="79" spans="43:122" x14ac:dyDescent="0.25">
      <c r="AQ79" s="129"/>
      <c r="AR79" s="129"/>
      <c r="AS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Z79" s="129"/>
      <c r="CA79" s="129"/>
      <c r="CB79" s="129"/>
      <c r="CC79" s="129"/>
      <c r="CD79" s="129"/>
      <c r="CE79" s="129"/>
      <c r="DR79" s="131"/>
    </row>
    <row r="80" spans="43:122" x14ac:dyDescent="0.25">
      <c r="AQ80" s="129"/>
      <c r="AR80" s="129"/>
      <c r="AS80" s="129"/>
      <c r="BC80" s="129"/>
      <c r="BD80" s="129"/>
      <c r="BE80" s="129"/>
      <c r="BF80" s="129"/>
      <c r="BG80" s="129"/>
      <c r="BO80" s="129"/>
      <c r="BP80" s="129"/>
      <c r="BQ80" s="129"/>
      <c r="BR80" s="129"/>
      <c r="BZ80" s="129"/>
      <c r="CA80" s="129"/>
      <c r="CB80" s="129"/>
      <c r="CC80" s="129"/>
      <c r="CD80" s="129"/>
      <c r="CE80" s="129"/>
      <c r="DR80" s="131"/>
    </row>
    <row r="81" spans="43:122" x14ac:dyDescent="0.25">
      <c r="AQ81" s="129"/>
      <c r="AR81" s="129"/>
      <c r="AS81" s="129"/>
      <c r="BC81" s="129"/>
      <c r="BD81" s="129"/>
      <c r="BE81" s="129"/>
      <c r="BF81" s="129"/>
      <c r="BG81" s="129"/>
      <c r="BO81" s="129"/>
      <c r="BP81" s="129"/>
      <c r="BQ81" s="129"/>
      <c r="BR81" s="129"/>
      <c r="BZ81" s="129"/>
      <c r="CA81" s="129"/>
      <c r="CB81" s="129"/>
      <c r="CC81" s="129"/>
      <c r="CD81" s="129"/>
      <c r="CE81" s="129"/>
      <c r="DR81" s="131"/>
    </row>
    <row r="82" spans="43:122" x14ac:dyDescent="0.25">
      <c r="AQ82" s="129"/>
      <c r="AR82" s="129"/>
      <c r="AS82" s="129"/>
      <c r="BC82" s="129"/>
      <c r="BD82" s="129"/>
      <c r="BE82" s="129"/>
      <c r="BF82" s="129"/>
      <c r="BG82" s="129"/>
      <c r="BO82" s="129"/>
      <c r="BP82" s="129"/>
      <c r="BQ82" s="129"/>
      <c r="BR82" s="129"/>
      <c r="BZ82" s="129"/>
      <c r="CA82" s="129"/>
      <c r="CB82" s="129"/>
      <c r="CC82" s="129"/>
      <c r="CD82" s="129"/>
      <c r="CE82" s="129"/>
      <c r="DR82" s="131"/>
    </row>
    <row r="83" spans="43:122" x14ac:dyDescent="0.25">
      <c r="AQ83" s="129"/>
      <c r="AR83" s="129"/>
      <c r="AS83" s="129"/>
      <c r="BO83" s="129"/>
      <c r="BP83" s="129"/>
      <c r="BQ83" s="129"/>
      <c r="BR83" s="129"/>
      <c r="BZ83" s="129"/>
      <c r="CA83" s="129"/>
      <c r="CB83" s="129"/>
      <c r="CC83" s="129"/>
      <c r="CD83" s="129"/>
      <c r="CE83" s="129"/>
      <c r="DR83" s="131"/>
    </row>
    <row r="84" spans="43:122" x14ac:dyDescent="0.25">
      <c r="AQ84" s="129"/>
      <c r="AR84" s="129"/>
      <c r="AS84" s="129"/>
      <c r="BO84" s="129"/>
      <c r="BP84" s="129"/>
      <c r="BQ84" s="129"/>
      <c r="BR84" s="129"/>
      <c r="BZ84" s="129"/>
      <c r="CA84" s="129"/>
      <c r="CB84" s="129"/>
      <c r="CC84" s="129"/>
      <c r="CD84" s="129"/>
      <c r="CE84" s="129"/>
      <c r="DR84" s="131"/>
    </row>
    <row r="85" spans="43:122" x14ac:dyDescent="0.25">
      <c r="AQ85" s="129"/>
      <c r="AR85" s="129"/>
      <c r="AS85" s="129"/>
      <c r="BO85" s="129"/>
      <c r="BP85" s="129"/>
      <c r="BQ85" s="129"/>
      <c r="BR85" s="129"/>
      <c r="BZ85" s="129"/>
      <c r="CA85" s="129"/>
      <c r="CB85" s="129"/>
      <c r="CC85" s="129"/>
      <c r="CD85" s="129"/>
      <c r="CE85" s="129"/>
      <c r="DR85" s="131"/>
    </row>
    <row r="86" spans="43:122" x14ac:dyDescent="0.25">
      <c r="AQ86" s="129"/>
      <c r="AR86" s="129"/>
      <c r="AS86" s="129"/>
      <c r="BO86" s="129"/>
      <c r="BP86" s="129"/>
      <c r="BQ86" s="129"/>
      <c r="BR86" s="129"/>
      <c r="BZ86" s="129"/>
      <c r="CA86" s="129"/>
      <c r="CB86" s="129"/>
      <c r="CC86" s="129"/>
      <c r="CD86" s="129"/>
      <c r="CE86" s="129"/>
      <c r="DR86" s="131"/>
    </row>
    <row r="87" spans="43:122" x14ac:dyDescent="0.25">
      <c r="AQ87" s="129"/>
      <c r="AR87" s="129"/>
      <c r="AS87" s="129"/>
      <c r="BO87" s="129"/>
      <c r="BP87" s="129"/>
      <c r="BQ87" s="129"/>
      <c r="BR87" s="129"/>
      <c r="BZ87" s="129"/>
      <c r="CA87" s="129"/>
      <c r="CB87" s="129"/>
      <c r="CC87" s="129"/>
      <c r="CD87" s="129"/>
      <c r="CE87" s="129"/>
      <c r="DR87" s="131"/>
    </row>
    <row r="88" spans="43:122" x14ac:dyDescent="0.25">
      <c r="AQ88" s="129"/>
      <c r="AR88" s="129"/>
      <c r="AS88" s="129"/>
      <c r="BO88" s="129"/>
      <c r="BP88" s="129"/>
      <c r="BQ88" s="129"/>
      <c r="BR88" s="129"/>
      <c r="BZ88" s="129"/>
      <c r="CA88" s="129"/>
      <c r="CB88" s="129"/>
      <c r="CC88" s="129"/>
      <c r="CD88" s="129"/>
      <c r="CE88" s="129"/>
      <c r="DR88" s="131"/>
    </row>
    <row r="89" spans="43:122" x14ac:dyDescent="0.25">
      <c r="AQ89" s="129"/>
      <c r="AR89" s="129"/>
      <c r="AS89" s="129"/>
      <c r="BO89" s="129"/>
      <c r="BP89" s="129"/>
      <c r="BQ89" s="129"/>
      <c r="BR89" s="129"/>
      <c r="BZ89" s="129"/>
      <c r="CA89" s="129"/>
      <c r="CB89" s="129"/>
      <c r="CC89" s="129"/>
      <c r="CD89" s="129"/>
      <c r="CE89" s="129"/>
    </row>
    <row r="90" spans="43:122" x14ac:dyDescent="0.25">
      <c r="AQ90" s="129"/>
      <c r="AR90" s="129"/>
      <c r="AS90" s="129"/>
      <c r="BO90" s="129"/>
      <c r="BP90" s="129"/>
      <c r="BQ90" s="129"/>
      <c r="BR90" s="129"/>
      <c r="BZ90" s="129"/>
      <c r="CA90" s="129"/>
      <c r="CB90" s="129"/>
      <c r="CC90" s="129"/>
      <c r="CD90" s="129"/>
      <c r="CE90" s="129"/>
    </row>
    <row r="91" spans="43:122" x14ac:dyDescent="0.25">
      <c r="AQ91" s="129"/>
      <c r="AR91" s="129"/>
      <c r="AS91" s="129"/>
      <c r="BO91" s="129"/>
      <c r="BP91" s="129"/>
      <c r="BQ91" s="129"/>
      <c r="BR91" s="129"/>
      <c r="BZ91" s="129"/>
      <c r="CA91" s="129"/>
      <c r="CB91" s="129"/>
      <c r="CC91" s="129"/>
      <c r="CD91" s="129"/>
      <c r="CE91" s="129"/>
    </row>
    <row r="92" spans="43:122" x14ac:dyDescent="0.25">
      <c r="AQ92" s="129"/>
      <c r="AR92" s="129"/>
      <c r="AS92" s="129"/>
      <c r="BO92" s="129"/>
      <c r="BP92" s="129"/>
      <c r="BQ92" s="129"/>
      <c r="BR92" s="129"/>
      <c r="BZ92" s="129"/>
      <c r="CA92" s="129"/>
      <c r="CB92" s="129"/>
      <c r="CC92" s="129"/>
      <c r="CD92" s="129"/>
      <c r="CE92" s="129"/>
    </row>
    <row r="93" spans="43:122" x14ac:dyDescent="0.25">
      <c r="AQ93" s="129"/>
      <c r="AR93" s="129"/>
      <c r="AS93" s="129"/>
      <c r="BO93" s="129"/>
      <c r="BP93" s="129"/>
      <c r="BQ93" s="129"/>
      <c r="BR93" s="129"/>
      <c r="BZ93" s="129"/>
      <c r="CA93" s="129"/>
      <c r="CB93" s="129"/>
      <c r="CC93" s="129"/>
      <c r="CD93" s="129"/>
      <c r="CE93" s="129"/>
    </row>
    <row r="94" spans="43:122" x14ac:dyDescent="0.25">
      <c r="AQ94" s="129"/>
      <c r="AR94" s="129"/>
      <c r="AS94" s="129"/>
      <c r="BO94" s="129"/>
      <c r="BP94" s="129"/>
      <c r="BQ94" s="129"/>
      <c r="BR94" s="129"/>
      <c r="BZ94" s="129"/>
      <c r="CA94" s="129"/>
      <c r="CB94" s="129"/>
      <c r="CC94" s="129"/>
      <c r="CD94" s="129"/>
      <c r="CE94" s="129"/>
    </row>
    <row r="95" spans="43:122" x14ac:dyDescent="0.25">
      <c r="AQ95" s="129"/>
      <c r="AR95" s="129"/>
      <c r="AS95" s="129"/>
      <c r="BO95" s="129"/>
      <c r="BP95" s="129"/>
      <c r="BQ95" s="129"/>
      <c r="BR95" s="129"/>
      <c r="BZ95" s="129"/>
      <c r="CA95" s="129"/>
      <c r="CB95" s="129"/>
      <c r="CC95" s="129"/>
      <c r="CD95" s="129"/>
      <c r="CE95" s="129"/>
    </row>
    <row r="96" spans="43:122" x14ac:dyDescent="0.25">
      <c r="AQ96" s="129"/>
      <c r="AR96" s="129"/>
      <c r="AS96" s="129"/>
      <c r="BZ96" s="129"/>
      <c r="CA96" s="129"/>
      <c r="CB96" s="129"/>
      <c r="CC96" s="129"/>
      <c r="CD96" s="129"/>
      <c r="CE96" s="129"/>
    </row>
    <row r="97" spans="43:83" x14ac:dyDescent="0.25">
      <c r="AQ97" s="129"/>
      <c r="AR97" s="129"/>
      <c r="AS97" s="129"/>
      <c r="BZ97" s="129"/>
      <c r="CA97" s="129"/>
      <c r="CB97" s="129"/>
      <c r="CC97" s="129"/>
      <c r="CD97" s="129"/>
      <c r="CE97" s="129"/>
    </row>
    <row r="98" spans="43:83" x14ac:dyDescent="0.25">
      <c r="AQ98" s="129"/>
      <c r="AR98" s="129"/>
      <c r="AS98" s="129"/>
      <c r="BZ98" s="129"/>
      <c r="CA98" s="129"/>
      <c r="CB98" s="129"/>
      <c r="CC98" s="129"/>
      <c r="CD98" s="129"/>
      <c r="CE98" s="129"/>
    </row>
    <row r="99" spans="43:83" x14ac:dyDescent="0.25">
      <c r="AQ99" s="129"/>
      <c r="AR99" s="129"/>
      <c r="AS99" s="129"/>
      <c r="BZ99" s="129"/>
      <c r="CA99" s="129"/>
      <c r="CB99" s="129"/>
      <c r="CC99" s="129"/>
      <c r="CD99" s="129"/>
      <c r="CE99" s="129"/>
    </row>
    <row r="100" spans="43:83" x14ac:dyDescent="0.25">
      <c r="AQ100" s="129"/>
      <c r="AR100" s="129"/>
      <c r="AS100" s="129"/>
      <c r="BZ100" s="129"/>
      <c r="CA100" s="129"/>
      <c r="CB100" s="129"/>
      <c r="CC100" s="129"/>
      <c r="CD100" s="129"/>
      <c r="CE100" s="129"/>
    </row>
    <row r="101" spans="43:83" x14ac:dyDescent="0.25">
      <c r="AQ101" s="129"/>
      <c r="AR101" s="129"/>
      <c r="AS101" s="129"/>
      <c r="BZ101" s="129"/>
      <c r="CA101" s="129"/>
    </row>
    <row r="102" spans="43:83" x14ac:dyDescent="0.25">
      <c r="AQ102" s="129"/>
      <c r="AR102" s="129"/>
      <c r="AS102" s="129"/>
      <c r="BZ102" s="129"/>
      <c r="CA102" s="129"/>
    </row>
    <row r="103" spans="43:83" x14ac:dyDescent="0.25">
      <c r="AQ103" s="129"/>
      <c r="AR103" s="129"/>
      <c r="AS103" s="129"/>
      <c r="BZ103" s="129"/>
      <c r="CA103" s="129"/>
    </row>
    <row r="104" spans="43:83" x14ac:dyDescent="0.25">
      <c r="AQ104" s="129"/>
      <c r="AR104" s="129"/>
      <c r="AS104" s="129"/>
    </row>
    <row r="105" spans="43:83" x14ac:dyDescent="0.25">
      <c r="AQ105" s="129"/>
      <c r="AR105" s="129"/>
      <c r="AS105" s="129"/>
    </row>
    <row r="106" spans="43:83" x14ac:dyDescent="0.25">
      <c r="AQ106" s="129"/>
      <c r="AR106" s="129"/>
      <c r="AS106" s="129"/>
    </row>
    <row r="107" spans="43:83" x14ac:dyDescent="0.25">
      <c r="AQ107" s="129"/>
      <c r="AR107" s="129"/>
      <c r="AS107" s="129"/>
    </row>
    <row r="108" spans="43:83" x14ac:dyDescent="0.25">
      <c r="AQ108" s="129"/>
      <c r="AR108" s="129"/>
      <c r="AS108" s="129"/>
    </row>
    <row r="109" spans="43:83" x14ac:dyDescent="0.25">
      <c r="AQ109" s="129"/>
      <c r="AR109" s="129"/>
      <c r="AS109" s="129"/>
    </row>
    <row r="110" spans="43:83" x14ac:dyDescent="0.25">
      <c r="AQ110" s="129"/>
      <c r="AR110" s="129"/>
      <c r="AS110" s="129"/>
    </row>
  </sheetData>
  <phoneticPr fontId="16" type="noConversion"/>
  <conditionalFormatting sqref="J32:U416">
    <cfRule type="expression" dxfId="174" priority="4">
      <formula>OR(AND(LEFT($G32,3)="RTG",$J32&lt;&gt;"",$J32&lt;$B$2), AND(LEFT($G32,2)="EH",$J32&lt;&gt;"",$J32&lt;$B$3))</formula>
    </cfRule>
    <cfRule type="expression" dxfId="173" priority="5">
      <formula>OR(AND(LEFT($G32,3)="RTG",$J32&lt;&gt;"",$J32&gt;=$B$2), AND(LEFT($G32,2)="EH",$J32&lt;&gt;"",$J32&gt;=$B$3))</formula>
    </cfRule>
    <cfRule type="expression" dxfId="172" priority="6">
      <formula>AND($J32&lt;&gt;"", LEFT($J32,4)&lt;&gt;"Prod")</formula>
    </cfRule>
  </conditionalFormatting>
  <conditionalFormatting sqref="D27:D1992 D6 D13:D25">
    <cfRule type="expression" dxfId="171" priority="7">
      <formula>(LEFT(A6,5)="Total")</formula>
    </cfRule>
    <cfRule type="expression" dxfId="170" priority="8">
      <formula>OR(AND(LEFT(A6,3)="RTG",D6&gt;=$B$2), AND(LEFT(A6,2)="EH",D6&gt;=$B$3))</formula>
    </cfRule>
    <cfRule type="expression" dxfId="169" priority="9">
      <formula>OR(AND(LEFT(A6,3)="RTG",D6&lt;$B$2), AND(LEFT(A6,2)="EH",D6&lt;$B$3))</formula>
    </cfRule>
  </conditionalFormatting>
  <conditionalFormatting sqref="CV5:DR5">
    <cfRule type="expression" dxfId="168" priority="6820">
      <formula>OR(AND(LEFT(#REF!,3)="RTG",#REF!&lt;&gt;"",#REF!&lt;$B$2), AND(LEFT(#REF!,2)="EH",#REF!&lt;&gt;"",#REF!&lt;$B$3))</formula>
    </cfRule>
    <cfRule type="expression" dxfId="167" priority="6821">
      <formula>OR(AND(LEFT(#REF!,3)="RTG",#REF!&lt;&gt;"",#REF!&gt;=$B$2), AND(LEFT(#REF!,2)="EH",#REF!&lt;&gt;"",#REF!&gt;=$B$3))</formula>
    </cfRule>
    <cfRule type="expression" dxfId="166" priority="6822">
      <formula>AND(#REF!&lt;&gt;"", LEFT(#REF!,4)&lt;&gt;"Prod")</formula>
    </cfRule>
  </conditionalFormatting>
  <conditionalFormatting sqref="V43:V427">
    <cfRule type="expression" dxfId="165" priority="18248">
      <formula>OR(AND(LEFT($G32,3)="RTG",$J32&lt;&gt;"",$J32&lt;$B$2), AND(LEFT($G32,2)="EH",$J32&lt;&gt;"",$J32&lt;$B$3))</formula>
    </cfRule>
    <cfRule type="expression" dxfId="164" priority="18249">
      <formula>OR(AND(LEFT($G32,3)="RTG",$J32&lt;&gt;"",$J32&gt;=$B$2), AND(LEFT($G32,2)="EH",$J32&lt;&gt;"",$J32&gt;=$B$3))</formula>
    </cfRule>
    <cfRule type="expression" dxfId="163" priority="18250">
      <formula>AND($J32&lt;&gt;"", LEFT($J32,4)&lt;&gt;"Prod")</formula>
    </cfRule>
  </conditionalFormatting>
  <conditionalFormatting sqref="ES38:EZ1965">
    <cfRule type="expression" dxfId="162" priority="18269">
      <formula>OR(AND(LEFT($G33,3)="RTG",$J33&lt;&gt;"",$J33&lt;$B$2), AND(LEFT($G33,2)="EH",$J33&lt;&gt;"",$J33&lt;$B$3))</formula>
    </cfRule>
    <cfRule type="expression" dxfId="161" priority="18270">
      <formula>OR(AND(LEFT($G33,3)="RTG",$J33&lt;&gt;"",$J33&gt;=$B$2), AND(LEFT($G33,2)="EH",$J33&lt;&gt;"",$J33&gt;=$B$3))</formula>
    </cfRule>
    <cfRule type="expression" dxfId="160" priority="18271">
      <formula>AND($J33&lt;&gt;"", LEFT($J33,4)&lt;&gt;"Prod")</formula>
    </cfRule>
  </conditionalFormatting>
  <conditionalFormatting sqref="FQ73:FT1922 FE39:FH72">
    <cfRule type="expression" dxfId="159" priority="18275">
      <formula>OR(AND(LEFT($G33,3)="RTG",$J33&lt;&gt;"",$J33&lt;$B$2), AND(LEFT($G33,2)="EH",$J33&lt;&gt;"",$J33&lt;$B$3))</formula>
    </cfRule>
    <cfRule type="expression" dxfId="158" priority="18276">
      <formula>OR(AND(LEFT($G33,3)="RTG",$J33&lt;&gt;"",$J33&gt;=$B$2), AND(LEFT($G33,2)="EH",$J33&lt;&gt;"",$J33&gt;=$B$3))</formula>
    </cfRule>
    <cfRule type="expression" dxfId="157" priority="18277">
      <formula>AND($J33&lt;&gt;"", LEFT($J33,4)&lt;&gt;"Prod")</formula>
    </cfRule>
  </conditionalFormatting>
  <conditionalFormatting sqref="W24:AD408">
    <cfRule type="expression" dxfId="156" priority="18281">
      <formula>OR(AND(LEFT($G32,3)="RTG",$J32&lt;&gt;"",$J32&lt;$B$2), AND(LEFT($G32,2)="EH",$J32&lt;&gt;"",$J32&lt;$B$3))</formula>
    </cfRule>
    <cfRule type="expression" dxfId="155" priority="18282">
      <formula>OR(AND(LEFT($G32,3)="RTG",$J32&lt;&gt;"",$J32&gt;=$B$2), AND(LEFT($G32,2)="EH",$J32&lt;&gt;"",$J32&gt;=$B$3))</formula>
    </cfRule>
    <cfRule type="expression" dxfId="154" priority="18283">
      <formula>AND($J32&lt;&gt;"", LEFT($J32,4)&lt;&gt;"Prod")</formula>
    </cfRule>
  </conditionalFormatting>
  <conditionalFormatting sqref="EE45:ER1972">
    <cfRule type="expression" dxfId="153" priority="18284">
      <formula>OR(AND(LEFT($G33,3)="RTG",$J33&lt;&gt;"",$J33&lt;$B$2), AND(LEFT($G33,2)="EH",$J33&lt;&gt;"",$J33&lt;$B$3))</formula>
    </cfRule>
    <cfRule type="expression" dxfId="152" priority="18285">
      <formula>OR(AND(LEFT($G33,3)="RTG",$J33&lt;&gt;"",$J33&gt;=$B$2), AND(LEFT($G33,2)="EH",$J33&lt;&gt;"",$J33&gt;=$B$3))</formula>
    </cfRule>
    <cfRule type="expression" dxfId="151" priority="18286">
      <formula>AND($J33&lt;&gt;"", LEFT($J33,4)&lt;&gt;"Prod")</formula>
    </cfRule>
  </conditionalFormatting>
  <conditionalFormatting sqref="FI54:FT72 FU73:GF1937">
    <cfRule type="expression" dxfId="150" priority="18287">
      <formula>OR(AND(LEFT($G33,3)="RTG",$J33&lt;&gt;"",$J33&lt;$B$2), AND(LEFT($G33,2)="EH",$J33&lt;&gt;"",$J33&lt;$B$3))</formula>
    </cfRule>
    <cfRule type="expression" dxfId="149" priority="18288">
      <formula>OR(AND(LEFT($G33,3)="RTG",$J33&lt;&gt;"",$J33&gt;=$B$2), AND(LEFT($G33,2)="EH",$J33&lt;&gt;"",$J33&gt;=$B$3))</formula>
    </cfRule>
    <cfRule type="expression" dxfId="148" priority="18289">
      <formula>AND($J33&lt;&gt;"", LEFT($J33,4)&lt;&gt;"Prod")</formula>
    </cfRule>
  </conditionalFormatting>
  <conditionalFormatting sqref="FA63:FD1990">
    <cfRule type="expression" dxfId="147" priority="18293">
      <formula>OR(AND(LEFT($G33,3)="RTG",$J33&lt;&gt;"",$J33&lt;$B$2), AND(LEFT($G33,2)="EH",$J33&lt;&gt;"",$J33&lt;$B$3))</formula>
    </cfRule>
    <cfRule type="expression" dxfId="146" priority="18294">
      <formula>OR(AND(LEFT($G33,3)="RTG",$J33&lt;&gt;"",$J33&gt;=$B$2), AND(LEFT($G33,2)="EH",$J33&lt;&gt;"",$J33&gt;=$B$3))</formula>
    </cfRule>
    <cfRule type="expression" dxfId="145" priority="18295">
      <formula>AND($J33&lt;&gt;"", LEFT($J33,4)&lt;&gt;"Prod")</formula>
    </cfRule>
  </conditionalFormatting>
  <conditionalFormatting sqref="DS7:ED1934">
    <cfRule type="expression" dxfId="144" priority="18296">
      <formula>OR(AND(LEFT($G33,3)="RTG",$J33&lt;&gt;"",$J33&lt;$B$2), AND(LEFT($G33,2)="EH",$J33&lt;&gt;"",$J33&lt;$B$3))</formula>
    </cfRule>
    <cfRule type="expression" dxfId="143" priority="18297">
      <formula>OR(AND(LEFT($G33,3)="RTG",$J33&lt;&gt;"",$J33&gt;=$B$2), AND(LEFT($G33,2)="EH",$J33&lt;&gt;"",$J33&gt;=$B$3))</formula>
    </cfRule>
    <cfRule type="expression" dxfId="142" priority="18298">
      <formula>AND($J33&lt;&gt;"", LEFT($J33,4)&lt;&gt;"Prod")</formula>
    </cfRule>
  </conditionalFormatting>
  <conditionalFormatting sqref="GG120:GR2003">
    <cfRule type="expression" dxfId="141" priority="18299">
      <formula>OR(AND(LEFT($G33,3)="RTG",$J33&lt;&gt;"",$J33&lt;$B$2), AND(LEFT($G33,2)="EH",$J33&lt;&gt;"",$J33&lt;$B$3))</formula>
    </cfRule>
    <cfRule type="expression" dxfId="140" priority="18300">
      <formula>OR(AND(LEFT($G33,3)="RTG",$J33&lt;&gt;"",$J33&gt;=$B$2), AND(LEFT($G33,2)="EH",$J33&lt;&gt;"",$J33&gt;=$B$3))</formula>
    </cfRule>
    <cfRule type="expression" dxfId="139" priority="18301">
      <formula>AND($J33&lt;&gt;"", LEFT($J33,4)&lt;&gt;"Prod")</formula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FL214"/>
  <sheetViews>
    <sheetView zoomScale="85" zoomScaleNormal="85" workbookViewId="0">
      <selection activeCell="B6" sqref="B6"/>
    </sheetView>
  </sheetViews>
  <sheetFormatPr defaultRowHeight="15.75" x14ac:dyDescent="0.25"/>
  <cols>
    <col min="1" max="1" width="14.375" style="8" customWidth="1"/>
    <col min="2" max="4" width="8.625" style="8" customWidth="1"/>
    <col min="6" max="6" width="12.375" style="9" bestFit="1" customWidth="1"/>
    <col min="7" max="7" width="9.375" customWidth="1"/>
    <col min="8" max="208" width="8.625" customWidth="1"/>
    <col min="209" max="220" width="6" customWidth="1"/>
  </cols>
  <sheetData>
    <row r="1" spans="1:168" x14ac:dyDescent="0.25">
      <c r="A1" s="8" t="s">
        <v>42</v>
      </c>
      <c r="B1" s="8" t="s">
        <v>27</v>
      </c>
    </row>
    <row r="2" spans="1:168" x14ac:dyDescent="0.25">
      <c r="A2" s="8" t="s">
        <v>55</v>
      </c>
      <c r="B2" s="8">
        <v>4</v>
      </c>
    </row>
    <row r="4" spans="1:168" s="100" customFormat="1" ht="18.75" x14ac:dyDescent="0.3">
      <c r="A4" s="100" t="s">
        <v>55</v>
      </c>
      <c r="B4" s="100" t="s">
        <v>27</v>
      </c>
      <c r="C4" s="100" t="s">
        <v>44</v>
      </c>
      <c r="D4" s="100" t="s">
        <v>45</v>
      </c>
      <c r="F4" s="101" t="s">
        <v>46</v>
      </c>
      <c r="G4" s="102" t="s">
        <v>55</v>
      </c>
      <c r="H4" s="103" t="s">
        <v>27</v>
      </c>
      <c r="I4" s="103" t="s">
        <v>44</v>
      </c>
      <c r="J4" s="103" t="s">
        <v>45</v>
      </c>
      <c r="K4" s="160" t="s">
        <v>110</v>
      </c>
      <c r="L4" s="160" t="s">
        <v>111</v>
      </c>
      <c r="M4" s="160" t="s">
        <v>112</v>
      </c>
      <c r="N4" s="160" t="s">
        <v>113</v>
      </c>
      <c r="O4" s="160" t="s">
        <v>115</v>
      </c>
      <c r="P4" s="160" t="s">
        <v>116</v>
      </c>
      <c r="Q4" s="160" t="s">
        <v>117</v>
      </c>
      <c r="R4" s="160" t="s">
        <v>118</v>
      </c>
      <c r="S4" s="160" t="s">
        <v>120</v>
      </c>
      <c r="T4" s="160" t="s">
        <v>121</v>
      </c>
      <c r="U4" s="160" t="s">
        <v>122</v>
      </c>
      <c r="V4" s="160" t="s">
        <v>123</v>
      </c>
      <c r="W4" s="160"/>
      <c r="X4" s="160"/>
      <c r="Y4" s="160"/>
      <c r="Z4" s="160"/>
      <c r="AA4" s="160"/>
      <c r="AB4" s="130"/>
      <c r="AC4" s="130"/>
      <c r="AD4" s="130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0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s="8"/>
      <c r="ES4" s="8"/>
      <c r="ET4" s="8"/>
      <c r="FG4" s="8"/>
      <c r="FH4" s="8"/>
      <c r="FI4" s="8"/>
      <c r="FJ4" s="8"/>
      <c r="FK4" s="8"/>
      <c r="FL4" s="8"/>
    </row>
    <row r="5" spans="1:168" ht="18.75" x14ac:dyDescent="0.3">
      <c r="A5" s="8" t="s">
        <v>288</v>
      </c>
      <c r="B5" s="8">
        <v>12</v>
      </c>
      <c r="F5" s="9" t="s">
        <v>11</v>
      </c>
      <c r="K5" s="153">
        <v>1</v>
      </c>
      <c r="L5" s="153">
        <v>14</v>
      </c>
      <c r="M5" s="153">
        <v>19</v>
      </c>
      <c r="N5" s="153">
        <v>22</v>
      </c>
      <c r="O5" s="153">
        <v>82</v>
      </c>
      <c r="P5" s="153">
        <v>44</v>
      </c>
      <c r="Q5" s="153">
        <v>37</v>
      </c>
      <c r="R5" s="153">
        <v>99</v>
      </c>
      <c r="S5" s="153">
        <v>84</v>
      </c>
      <c r="T5" s="153">
        <v>74</v>
      </c>
      <c r="U5" s="153">
        <v>71</v>
      </c>
      <c r="V5" s="153">
        <v>75</v>
      </c>
      <c r="W5" s="153"/>
      <c r="X5" s="161"/>
      <c r="Y5" s="161"/>
      <c r="Z5" s="153"/>
      <c r="AA5" s="153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29"/>
      <c r="BZ5" s="129"/>
      <c r="CA5" s="129"/>
      <c r="CB5" s="129"/>
      <c r="CC5" s="129"/>
      <c r="CD5" s="129"/>
      <c r="CE5" s="129"/>
      <c r="CF5" s="129"/>
      <c r="CG5" s="129"/>
      <c r="CH5" s="129"/>
      <c r="CI5" s="129"/>
      <c r="CJ5" s="129"/>
      <c r="CK5" s="129"/>
      <c r="CL5" s="129"/>
      <c r="CM5" s="129"/>
      <c r="CN5" s="129"/>
      <c r="CO5" s="129"/>
      <c r="CP5" s="129"/>
      <c r="CQ5" s="129"/>
      <c r="CR5" s="129"/>
      <c r="CS5" s="129"/>
      <c r="CT5" s="129"/>
      <c r="CU5" s="129"/>
      <c r="CV5" s="129"/>
      <c r="CW5" s="129"/>
      <c r="CX5" s="129"/>
      <c r="CY5" s="129"/>
      <c r="CZ5" s="129"/>
      <c r="DA5" s="129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29"/>
      <c r="DM5" s="129"/>
      <c r="DN5" s="129"/>
      <c r="DO5" s="129"/>
      <c r="DP5" s="129"/>
      <c r="DQ5" s="129"/>
      <c r="DR5" s="129"/>
      <c r="DS5" s="129"/>
      <c r="DT5" s="129"/>
      <c r="DU5" s="129"/>
    </row>
    <row r="6" spans="1:168" ht="18.75" x14ac:dyDescent="0.3">
      <c r="A6" s="8" t="s">
        <v>223</v>
      </c>
      <c r="B6" s="8">
        <v>7</v>
      </c>
      <c r="F6" t="s">
        <v>244</v>
      </c>
      <c r="H6">
        <v>622</v>
      </c>
      <c r="K6" s="161">
        <v>1</v>
      </c>
      <c r="L6" s="161">
        <v>13</v>
      </c>
      <c r="M6" s="161">
        <v>19</v>
      </c>
      <c r="N6" s="161">
        <v>20</v>
      </c>
      <c r="O6" s="161">
        <v>30</v>
      </c>
      <c r="P6" s="161">
        <v>6</v>
      </c>
      <c r="Q6" s="161">
        <v>1</v>
      </c>
      <c r="R6" s="161">
        <v>18</v>
      </c>
      <c r="S6" s="161">
        <v>18</v>
      </c>
      <c r="T6" s="161">
        <v>6</v>
      </c>
      <c r="U6" s="161">
        <v>20</v>
      </c>
      <c r="V6" s="161">
        <v>18</v>
      </c>
      <c r="W6" s="161"/>
      <c r="X6" s="161"/>
      <c r="Y6" s="161"/>
      <c r="Z6" s="161"/>
      <c r="AA6" s="161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</row>
    <row r="7" spans="1:168" ht="18.75" x14ac:dyDescent="0.3">
      <c r="A7" s="8" t="s">
        <v>232</v>
      </c>
      <c r="B7" s="8">
        <v>3</v>
      </c>
      <c r="F7"/>
      <c r="G7" t="s">
        <v>306</v>
      </c>
      <c r="K7" s="161"/>
      <c r="L7" s="161">
        <v>1</v>
      </c>
      <c r="M7" s="161"/>
      <c r="N7" s="161">
        <v>1</v>
      </c>
      <c r="O7" s="161"/>
      <c r="P7" s="161"/>
      <c r="Q7" s="161">
        <v>1</v>
      </c>
      <c r="R7" s="161">
        <v>3</v>
      </c>
      <c r="S7" s="161">
        <v>1</v>
      </c>
      <c r="T7" s="161">
        <v>2</v>
      </c>
      <c r="U7" s="161">
        <v>3</v>
      </c>
      <c r="V7" s="161"/>
      <c r="W7" s="161"/>
      <c r="X7" s="161"/>
      <c r="Y7" s="161"/>
      <c r="Z7" s="161"/>
      <c r="AA7" s="161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</row>
    <row r="8" spans="1:168" ht="18.75" x14ac:dyDescent="0.3">
      <c r="A8" s="8" t="s">
        <v>289</v>
      </c>
      <c r="B8" s="8">
        <v>8</v>
      </c>
      <c r="F8"/>
      <c r="G8" t="s">
        <v>305</v>
      </c>
      <c r="K8" s="153"/>
      <c r="L8" s="153"/>
      <c r="M8" s="153"/>
      <c r="N8" s="153"/>
      <c r="O8" s="153"/>
      <c r="P8" s="153"/>
      <c r="Q8" s="153"/>
      <c r="R8" s="153"/>
      <c r="S8" s="153">
        <v>1</v>
      </c>
      <c r="T8" s="153"/>
      <c r="U8" s="153">
        <v>3</v>
      </c>
      <c r="V8" s="153"/>
      <c r="Z8" s="161"/>
      <c r="AA8" s="161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9"/>
      <c r="DM8" s="129"/>
      <c r="DN8" s="129"/>
      <c r="DO8" s="129"/>
      <c r="DP8" s="129"/>
      <c r="DQ8" s="129"/>
      <c r="DR8" s="129"/>
      <c r="DS8" s="129"/>
      <c r="DT8" s="129"/>
      <c r="DU8" s="129"/>
    </row>
    <row r="9" spans="1:168" ht="18.75" x14ac:dyDescent="0.3">
      <c r="A9" s="8" t="s">
        <v>290</v>
      </c>
      <c r="B9" s="8">
        <v>6</v>
      </c>
      <c r="F9"/>
      <c r="G9" t="s">
        <v>304</v>
      </c>
      <c r="K9" s="153"/>
      <c r="L9" s="153"/>
      <c r="M9" s="153"/>
      <c r="N9" s="153"/>
      <c r="O9" s="153"/>
      <c r="P9" s="153"/>
      <c r="Q9" s="153">
        <v>1</v>
      </c>
      <c r="R9" s="153"/>
      <c r="S9" s="153"/>
      <c r="T9" s="153"/>
      <c r="U9" s="153"/>
      <c r="V9" s="153"/>
      <c r="Z9" s="161"/>
      <c r="AA9" s="161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9"/>
      <c r="DM9" s="129"/>
      <c r="DN9" s="129"/>
      <c r="DO9" s="129"/>
      <c r="DP9" s="129"/>
      <c r="DQ9" s="129"/>
      <c r="DR9" s="129"/>
      <c r="DS9" s="129"/>
      <c r="DT9" s="129"/>
      <c r="DU9" s="129"/>
    </row>
    <row r="10" spans="1:168" ht="18.75" x14ac:dyDescent="0.3">
      <c r="A10" s="8" t="s">
        <v>291</v>
      </c>
      <c r="B10" s="8">
        <v>8</v>
      </c>
      <c r="F10"/>
      <c r="G10" t="s">
        <v>303</v>
      </c>
      <c r="K10" s="153"/>
      <c r="L10" s="153"/>
      <c r="M10" s="153"/>
      <c r="N10" s="153"/>
      <c r="O10" s="153">
        <v>1</v>
      </c>
      <c r="P10" s="153"/>
      <c r="Q10" s="153"/>
      <c r="R10" s="153"/>
      <c r="S10" s="153"/>
      <c r="T10" s="153"/>
      <c r="U10" s="153"/>
      <c r="V10" s="153"/>
      <c r="Z10" s="161"/>
      <c r="AA10" s="161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</row>
    <row r="11" spans="1:168" ht="18.75" x14ac:dyDescent="0.3">
      <c r="A11" s="8" t="s">
        <v>292</v>
      </c>
      <c r="B11" s="8">
        <v>7</v>
      </c>
      <c r="F11"/>
      <c r="G11" t="s">
        <v>308</v>
      </c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>
        <v>1</v>
      </c>
      <c r="Z11" s="161"/>
      <c r="AA11" s="161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D11" s="129"/>
      <c r="CE11" s="129"/>
      <c r="CF11" s="129"/>
      <c r="CG11" s="129"/>
      <c r="CH11" s="129"/>
      <c r="CI11" s="129"/>
      <c r="CJ11" s="129"/>
      <c r="CK11" s="129"/>
      <c r="CL11" s="129"/>
      <c r="CM11" s="129"/>
      <c r="CN11" s="129"/>
      <c r="CO11" s="129"/>
      <c r="CP11" s="129"/>
      <c r="CQ11" s="129"/>
      <c r="CR11" s="129"/>
      <c r="CS11" s="129"/>
      <c r="CT11" s="129"/>
      <c r="CU11" s="129"/>
      <c r="CV11" s="129"/>
      <c r="CW11" s="129"/>
      <c r="CX11" s="129"/>
      <c r="CY11" s="129"/>
      <c r="CZ11" s="129"/>
      <c r="DA11" s="129"/>
      <c r="DB11" s="129"/>
      <c r="DC11" s="129"/>
      <c r="DD11" s="129"/>
      <c r="DE11" s="129"/>
      <c r="DF11" s="129"/>
      <c r="DG11" s="129"/>
      <c r="DH11" s="129"/>
      <c r="DI11" s="129"/>
      <c r="DJ11" s="129"/>
      <c r="DK11" s="129"/>
      <c r="DL11" s="129"/>
      <c r="DM11" s="129"/>
      <c r="DN11" s="129"/>
      <c r="DO11" s="129"/>
      <c r="DP11" s="129"/>
      <c r="DQ11" s="129"/>
      <c r="DR11" s="129"/>
      <c r="DS11" s="129"/>
      <c r="DT11" s="129"/>
      <c r="DU11" s="129"/>
    </row>
    <row r="12" spans="1:168" ht="18.75" x14ac:dyDescent="0.3">
      <c r="A12" s="8" t="s">
        <v>227</v>
      </c>
      <c r="B12" s="8">
        <v>5</v>
      </c>
      <c r="F12"/>
      <c r="G12" t="s">
        <v>307</v>
      </c>
      <c r="K12" s="153"/>
      <c r="L12" s="153"/>
      <c r="M12" s="153"/>
      <c r="N12" s="153">
        <v>1</v>
      </c>
      <c r="O12" s="153">
        <v>2</v>
      </c>
      <c r="P12" s="153"/>
      <c r="Q12" s="153">
        <v>1</v>
      </c>
      <c r="R12" s="153">
        <v>2</v>
      </c>
      <c r="S12" s="153"/>
      <c r="T12" s="153">
        <v>2</v>
      </c>
      <c r="U12" s="153">
        <v>2</v>
      </c>
      <c r="V12" s="153">
        <v>1</v>
      </c>
      <c r="Z12" s="161"/>
      <c r="AA12" s="161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</row>
    <row r="13" spans="1:168" ht="18.75" x14ac:dyDescent="0.3">
      <c r="A13" s="8" t="s">
        <v>196</v>
      </c>
      <c r="B13" s="8">
        <v>5</v>
      </c>
      <c r="F13"/>
      <c r="G13" t="s">
        <v>223</v>
      </c>
      <c r="K13" s="153"/>
      <c r="L13" s="153"/>
      <c r="M13" s="153"/>
      <c r="N13" s="153"/>
      <c r="O13" s="153">
        <v>1</v>
      </c>
      <c r="P13" s="153"/>
      <c r="Q13" s="153"/>
      <c r="R13" s="153">
        <v>3</v>
      </c>
      <c r="S13" s="153"/>
      <c r="T13" s="153">
        <v>1</v>
      </c>
      <c r="U13" s="153"/>
      <c r="V13" s="153">
        <v>2</v>
      </c>
      <c r="Z13" s="161"/>
      <c r="AA13" s="161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</row>
    <row r="14" spans="1:168" ht="18.75" x14ac:dyDescent="0.3">
      <c r="A14" s="8" t="s">
        <v>197</v>
      </c>
      <c r="B14" s="8">
        <v>2</v>
      </c>
      <c r="F14"/>
      <c r="G14" t="s">
        <v>234</v>
      </c>
      <c r="K14" s="153"/>
      <c r="L14" s="153"/>
      <c r="M14" s="153"/>
      <c r="N14" s="153"/>
      <c r="O14" s="153">
        <v>1</v>
      </c>
      <c r="P14" s="153"/>
      <c r="Q14" s="153"/>
      <c r="R14" s="153">
        <v>2</v>
      </c>
      <c r="S14" s="153">
        <v>2</v>
      </c>
      <c r="T14" s="153"/>
      <c r="U14" s="153"/>
      <c r="V14" s="153">
        <v>1</v>
      </c>
      <c r="Z14" s="161"/>
      <c r="AA14" s="161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9"/>
      <c r="CJ14" s="129"/>
      <c r="CK14" s="129"/>
      <c r="CL14" s="129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129"/>
      <c r="DF14" s="129"/>
      <c r="DG14" s="129"/>
      <c r="DH14" s="129"/>
      <c r="DI14" s="129"/>
      <c r="DJ14" s="129"/>
      <c r="DK14" s="129"/>
      <c r="DL14" s="129"/>
      <c r="DM14" s="129"/>
      <c r="DN14" s="129"/>
      <c r="DO14" s="129"/>
      <c r="DP14" s="129"/>
      <c r="DQ14" s="129"/>
      <c r="DR14" s="129"/>
      <c r="DS14" s="129"/>
      <c r="DT14" s="129"/>
      <c r="DU14" s="129"/>
    </row>
    <row r="15" spans="1:168" ht="18.75" x14ac:dyDescent="0.3">
      <c r="A15" s="8" t="s">
        <v>262</v>
      </c>
      <c r="B15" s="8">
        <v>1</v>
      </c>
      <c r="F15"/>
      <c r="G15" t="s">
        <v>232</v>
      </c>
      <c r="K15" s="153"/>
      <c r="L15" s="153"/>
      <c r="M15" s="153"/>
      <c r="N15" s="153"/>
      <c r="O15" s="153">
        <v>1</v>
      </c>
      <c r="P15" s="153"/>
      <c r="Q15" s="153"/>
      <c r="R15" s="153"/>
      <c r="S15" s="153">
        <v>1</v>
      </c>
      <c r="T15" s="153"/>
      <c r="U15" s="153"/>
      <c r="V15" s="153">
        <v>1</v>
      </c>
      <c r="Z15" s="161"/>
      <c r="AA15" s="161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</row>
    <row r="16" spans="1:168" ht="18.75" x14ac:dyDescent="0.3">
      <c r="A16" s="8" t="s">
        <v>200</v>
      </c>
      <c r="B16" s="8">
        <v>2</v>
      </c>
      <c r="F16"/>
      <c r="G16" t="s">
        <v>258</v>
      </c>
      <c r="K16" s="153"/>
      <c r="L16" s="153"/>
      <c r="M16" s="153"/>
      <c r="N16" s="153"/>
      <c r="O16" s="153">
        <v>1</v>
      </c>
      <c r="P16" s="153"/>
      <c r="Q16" s="153"/>
      <c r="R16" s="153">
        <v>2</v>
      </c>
      <c r="S16" s="153">
        <v>2</v>
      </c>
      <c r="T16" s="153">
        <v>2</v>
      </c>
      <c r="U16" s="153"/>
      <c r="V16" s="153">
        <v>2</v>
      </c>
      <c r="Z16" s="161"/>
      <c r="AA16" s="161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9"/>
      <c r="CT16" s="129"/>
      <c r="CU16" s="129"/>
      <c r="CV16" s="129"/>
      <c r="CW16" s="129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29"/>
      <c r="DM16" s="129"/>
      <c r="DN16" s="129"/>
      <c r="DO16" s="129"/>
      <c r="DP16" s="129"/>
      <c r="DQ16" s="129"/>
      <c r="DR16" s="129"/>
      <c r="DS16" s="129"/>
      <c r="DT16" s="129"/>
      <c r="DU16" s="129"/>
    </row>
    <row r="17" spans="1:125" ht="18.75" x14ac:dyDescent="0.3">
      <c r="A17" s="8" t="s">
        <v>260</v>
      </c>
      <c r="B17" s="8">
        <v>2</v>
      </c>
      <c r="F17"/>
      <c r="G17" t="s">
        <v>257</v>
      </c>
      <c r="K17" s="153"/>
      <c r="L17" s="153"/>
      <c r="M17" s="153"/>
      <c r="N17" s="153"/>
      <c r="O17" s="153">
        <v>1</v>
      </c>
      <c r="P17" s="153"/>
      <c r="Q17" s="153"/>
      <c r="R17" s="153"/>
      <c r="S17" s="153">
        <v>3</v>
      </c>
      <c r="T17" s="153"/>
      <c r="U17" s="153"/>
      <c r="V17" s="153">
        <v>1</v>
      </c>
      <c r="Z17" s="161"/>
      <c r="AA17" s="161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9"/>
      <c r="CT17" s="129"/>
      <c r="CU17" s="129"/>
      <c r="CV17" s="129"/>
      <c r="CW17" s="129"/>
      <c r="CX17" s="129"/>
      <c r="CY17" s="129"/>
      <c r="CZ17" s="129"/>
      <c r="DA17" s="129"/>
      <c r="DB17" s="129"/>
      <c r="DC17" s="129"/>
      <c r="DD17" s="129"/>
      <c r="DE17" s="129"/>
      <c r="DF17" s="129"/>
      <c r="DG17" s="129"/>
      <c r="DH17" s="129"/>
      <c r="DI17" s="129"/>
      <c r="DJ17" s="129"/>
      <c r="DK17" s="129"/>
      <c r="DL17" s="129"/>
      <c r="DM17" s="129"/>
      <c r="DN17" s="129"/>
      <c r="DO17" s="129"/>
      <c r="DP17" s="129"/>
      <c r="DQ17" s="129"/>
      <c r="DR17" s="129"/>
      <c r="DS17" s="129"/>
      <c r="DT17" s="129"/>
      <c r="DU17" s="129"/>
    </row>
    <row r="18" spans="1:125" ht="18.75" x14ac:dyDescent="0.3">
      <c r="A18" s="8" t="s">
        <v>282</v>
      </c>
      <c r="B18" s="8">
        <v>3</v>
      </c>
      <c r="F18"/>
      <c r="G18" t="s">
        <v>259</v>
      </c>
      <c r="K18" s="153"/>
      <c r="L18" s="153"/>
      <c r="M18" s="153"/>
      <c r="N18" s="153"/>
      <c r="O18" s="153">
        <v>1</v>
      </c>
      <c r="P18" s="153"/>
      <c r="Q18" s="153"/>
      <c r="R18" s="153"/>
      <c r="S18" s="153">
        <v>1</v>
      </c>
      <c r="T18" s="153"/>
      <c r="U18" s="153"/>
      <c r="V18" s="153">
        <v>1</v>
      </c>
      <c r="Z18" s="161"/>
      <c r="AA18" s="161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9"/>
      <c r="CJ18" s="129"/>
      <c r="CK18" s="129"/>
      <c r="CL18" s="129"/>
      <c r="CM18" s="129"/>
      <c r="CN18" s="129"/>
      <c r="CO18" s="129"/>
      <c r="CP18" s="129"/>
      <c r="CQ18" s="129"/>
      <c r="CR18" s="129"/>
      <c r="CS18" s="129"/>
      <c r="CT18" s="129"/>
      <c r="CU18" s="129"/>
      <c r="CV18" s="129"/>
      <c r="CW18" s="129"/>
      <c r="CX18" s="129"/>
      <c r="CY18" s="129"/>
      <c r="CZ18" s="129"/>
      <c r="DA18" s="129"/>
      <c r="DB18" s="129"/>
      <c r="DC18" s="129"/>
      <c r="DD18" s="129"/>
      <c r="DE18" s="129"/>
      <c r="DF18" s="129"/>
      <c r="DG18" s="129"/>
      <c r="DH18" s="129"/>
      <c r="DI18" s="129"/>
      <c r="DJ18" s="129"/>
      <c r="DK18" s="129"/>
      <c r="DL18" s="129"/>
      <c r="DM18" s="129"/>
      <c r="DN18" s="129"/>
      <c r="DO18" s="129"/>
      <c r="DP18" s="129"/>
      <c r="DQ18" s="129"/>
      <c r="DR18" s="129"/>
      <c r="DS18" s="129"/>
      <c r="DT18" s="129"/>
      <c r="DU18" s="129"/>
    </row>
    <row r="19" spans="1:125" ht="18.75" x14ac:dyDescent="0.3">
      <c r="A19" s="8" t="s">
        <v>220</v>
      </c>
      <c r="B19" s="8">
        <v>2</v>
      </c>
      <c r="F19"/>
      <c r="G19" t="s">
        <v>228</v>
      </c>
      <c r="K19" s="153"/>
      <c r="L19" s="153"/>
      <c r="M19" s="153"/>
      <c r="N19" s="153"/>
      <c r="O19" s="153">
        <v>1</v>
      </c>
      <c r="P19" s="153"/>
      <c r="Q19" s="153"/>
      <c r="R19" s="153"/>
      <c r="S19" s="153"/>
      <c r="T19" s="153">
        <v>2</v>
      </c>
      <c r="U19" s="153"/>
      <c r="V19" s="153">
        <v>1</v>
      </c>
      <c r="Z19" s="161"/>
      <c r="AA19" s="161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  <c r="CI19" s="129"/>
      <c r="CJ19" s="129"/>
      <c r="CK19" s="129"/>
      <c r="CL19" s="129"/>
      <c r="CM19" s="129"/>
      <c r="CN19" s="129"/>
      <c r="CO19" s="129"/>
      <c r="CP19" s="129"/>
      <c r="CQ19" s="129"/>
      <c r="CR19" s="129"/>
      <c r="CS19" s="129"/>
      <c r="CT19" s="129"/>
      <c r="CU19" s="129"/>
      <c r="CV19" s="129"/>
      <c r="CW19" s="129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29"/>
      <c r="DM19" s="129"/>
      <c r="DN19" s="129"/>
      <c r="DO19" s="129"/>
      <c r="DP19" s="129"/>
      <c r="DQ19" s="129"/>
      <c r="DR19" s="129"/>
      <c r="DS19" s="129"/>
      <c r="DT19" s="129"/>
      <c r="DU19" s="129"/>
    </row>
    <row r="20" spans="1:125" ht="18.75" x14ac:dyDescent="0.3">
      <c r="A20" s="8" t="s">
        <v>207</v>
      </c>
      <c r="B20" s="8">
        <v>2</v>
      </c>
      <c r="F20"/>
      <c r="G20" t="s">
        <v>227</v>
      </c>
      <c r="K20" s="153"/>
      <c r="L20" s="153"/>
      <c r="M20" s="153"/>
      <c r="N20" s="153"/>
      <c r="O20" s="153">
        <v>1</v>
      </c>
      <c r="P20" s="153"/>
      <c r="Q20" s="153"/>
      <c r="R20" s="153"/>
      <c r="S20" s="153">
        <v>3</v>
      </c>
      <c r="T20" s="153"/>
      <c r="U20" s="153"/>
      <c r="V20" s="153">
        <v>1</v>
      </c>
      <c r="Z20" s="161"/>
      <c r="AA20" s="161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29"/>
      <c r="DG20" s="129"/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29"/>
      <c r="DS20" s="129"/>
      <c r="DT20" s="129"/>
      <c r="DU20" s="129"/>
    </row>
    <row r="21" spans="1:125" ht="18.75" x14ac:dyDescent="0.3">
      <c r="A21" s="8" t="s">
        <v>293</v>
      </c>
      <c r="B21" s="8">
        <v>2</v>
      </c>
      <c r="F21"/>
      <c r="G21" t="s">
        <v>225</v>
      </c>
      <c r="K21" s="153"/>
      <c r="L21" s="153"/>
      <c r="M21" s="153"/>
      <c r="N21" s="153"/>
      <c r="O21" s="153">
        <v>1</v>
      </c>
      <c r="P21" s="153"/>
      <c r="Q21" s="153"/>
      <c r="R21" s="153"/>
      <c r="S21" s="153"/>
      <c r="T21" s="153"/>
      <c r="U21" s="153"/>
      <c r="V21" s="153">
        <v>1</v>
      </c>
      <c r="Z21" s="161"/>
      <c r="AA21" s="161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129"/>
      <c r="CK21" s="129"/>
      <c r="CL21" s="129"/>
      <c r="CM21" s="129"/>
      <c r="CN21" s="129"/>
      <c r="CO21" s="129"/>
      <c r="CP21" s="129"/>
      <c r="CQ21" s="129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9"/>
      <c r="DF21" s="129"/>
      <c r="DG21" s="129"/>
      <c r="DH21" s="129"/>
      <c r="DI21" s="129"/>
      <c r="DJ21" s="129"/>
      <c r="DK21" s="129"/>
      <c r="DL21" s="129"/>
      <c r="DM21" s="129"/>
      <c r="DN21" s="129"/>
      <c r="DO21" s="129"/>
      <c r="DP21" s="129"/>
      <c r="DQ21" s="129"/>
      <c r="DR21" s="129"/>
      <c r="DS21" s="129"/>
      <c r="DT21" s="129"/>
      <c r="DU21" s="129"/>
    </row>
    <row r="22" spans="1:125" ht="18.75" x14ac:dyDescent="0.3">
      <c r="A22" s="8" t="s">
        <v>294</v>
      </c>
      <c r="B22" s="8">
        <v>3</v>
      </c>
      <c r="F22"/>
      <c r="G22" t="s">
        <v>226</v>
      </c>
      <c r="K22" s="153"/>
      <c r="L22" s="153"/>
      <c r="M22" s="153"/>
      <c r="N22" s="153"/>
      <c r="O22" s="153">
        <v>1</v>
      </c>
      <c r="P22" s="153"/>
      <c r="Q22" s="153"/>
      <c r="R22" s="153"/>
      <c r="S22" s="153">
        <v>3</v>
      </c>
      <c r="T22" s="153"/>
      <c r="U22" s="153"/>
      <c r="V22" s="153">
        <v>1</v>
      </c>
      <c r="Z22" s="161"/>
      <c r="AA22" s="161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29"/>
      <c r="CK22" s="129"/>
      <c r="CL22" s="129"/>
      <c r="CM22" s="129"/>
      <c r="CN22" s="129"/>
      <c r="CO22" s="129"/>
      <c r="CP22" s="129"/>
      <c r="CQ22" s="129"/>
      <c r="CR22" s="129"/>
      <c r="CS22" s="129"/>
      <c r="CT22" s="129"/>
      <c r="CU22" s="129"/>
      <c r="CV22" s="129"/>
      <c r="CW22" s="129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9"/>
      <c r="DS22" s="129"/>
      <c r="DT22" s="129"/>
      <c r="DU22" s="129"/>
    </row>
    <row r="23" spans="1:125" ht="18.75" x14ac:dyDescent="0.3">
      <c r="A23" s="8" t="s">
        <v>202</v>
      </c>
      <c r="B23" s="8">
        <v>3</v>
      </c>
      <c r="F23"/>
      <c r="G23" t="s">
        <v>222</v>
      </c>
      <c r="K23" s="153"/>
      <c r="L23" s="153"/>
      <c r="M23" s="153"/>
      <c r="N23" s="153"/>
      <c r="O23" s="153">
        <v>1</v>
      </c>
      <c r="P23" s="153"/>
      <c r="Q23" s="153"/>
      <c r="R23" s="153"/>
      <c r="S23" s="153"/>
      <c r="T23" s="153">
        <v>2</v>
      </c>
      <c r="U23" s="153"/>
      <c r="V23" s="153">
        <v>2</v>
      </c>
      <c r="Z23" s="161"/>
      <c r="AA23" s="161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9"/>
      <c r="CJ23" s="129"/>
      <c r="CK23" s="129"/>
      <c r="CL23" s="129"/>
      <c r="CM23" s="129"/>
      <c r="CN23" s="129"/>
      <c r="CO23" s="129"/>
      <c r="CP23" s="129"/>
      <c r="CQ23" s="129"/>
      <c r="CR23" s="129"/>
      <c r="CS23" s="129"/>
      <c r="CT23" s="129"/>
      <c r="CU23" s="129"/>
      <c r="CV23" s="129"/>
      <c r="CW23" s="129"/>
      <c r="CX23" s="129"/>
      <c r="CY23" s="129"/>
      <c r="CZ23" s="129"/>
      <c r="DA23" s="129"/>
      <c r="DB23" s="129"/>
      <c r="DC23" s="129"/>
      <c r="DD23" s="129"/>
      <c r="DE23" s="129"/>
      <c r="DF23" s="129"/>
      <c r="DG23" s="129"/>
      <c r="DH23" s="129"/>
      <c r="DI23" s="129"/>
      <c r="DJ23" s="129"/>
      <c r="DK23" s="129"/>
      <c r="DL23" s="129"/>
      <c r="DM23" s="129"/>
      <c r="DN23" s="129"/>
      <c r="DO23" s="129"/>
      <c r="DP23" s="129"/>
      <c r="DQ23" s="129"/>
      <c r="DR23" s="129"/>
      <c r="DS23" s="129"/>
      <c r="DT23" s="129"/>
      <c r="DU23" s="129"/>
    </row>
    <row r="24" spans="1:125" ht="18.75" x14ac:dyDescent="0.3">
      <c r="A24" s="8" t="s">
        <v>189</v>
      </c>
      <c r="B24" s="8">
        <v>2</v>
      </c>
      <c r="F24"/>
      <c r="G24" t="s">
        <v>260</v>
      </c>
      <c r="K24" s="153"/>
      <c r="L24" s="153"/>
      <c r="M24" s="153"/>
      <c r="N24" s="153"/>
      <c r="O24" s="153">
        <v>1</v>
      </c>
      <c r="P24" s="153"/>
      <c r="Q24" s="153"/>
      <c r="R24" s="153"/>
      <c r="S24" s="153"/>
      <c r="T24" s="153"/>
      <c r="U24" s="153"/>
      <c r="V24" s="153">
        <v>1</v>
      </c>
      <c r="Z24" s="161"/>
      <c r="AA24" s="161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29"/>
      <c r="CC24" s="129"/>
      <c r="CD24" s="129"/>
      <c r="CE24" s="129"/>
      <c r="CF24" s="129"/>
      <c r="CG24" s="129"/>
      <c r="CH24" s="129"/>
      <c r="CI24" s="129"/>
      <c r="CJ24" s="129"/>
      <c r="CK24" s="129"/>
      <c r="CL24" s="129"/>
      <c r="CM24" s="129"/>
      <c r="CN24" s="129"/>
      <c r="CO24" s="129"/>
      <c r="CP24" s="129"/>
      <c r="CQ24" s="129"/>
      <c r="CR24" s="129"/>
      <c r="CS24" s="129"/>
      <c r="CT24" s="129"/>
      <c r="CU24" s="129"/>
      <c r="CV24" s="129"/>
      <c r="CW24" s="129"/>
      <c r="CX24" s="129"/>
      <c r="CY24" s="129"/>
      <c r="CZ24" s="129"/>
      <c r="DA24" s="129"/>
      <c r="DB24" s="129"/>
      <c r="DC24" s="129"/>
      <c r="DD24" s="129"/>
      <c r="DE24" s="129"/>
      <c r="DF24" s="129"/>
      <c r="DG24" s="129"/>
      <c r="DH24" s="129"/>
      <c r="DI24" s="129"/>
      <c r="DJ24" s="129"/>
      <c r="DK24" s="129"/>
      <c r="DL24" s="129"/>
      <c r="DM24" s="129"/>
      <c r="DN24" s="129"/>
      <c r="DO24" s="129"/>
      <c r="DP24" s="129"/>
      <c r="DQ24" s="129"/>
      <c r="DR24" s="129"/>
      <c r="DS24" s="129"/>
      <c r="DT24" s="129"/>
      <c r="DU24" s="129"/>
    </row>
    <row r="25" spans="1:125" ht="18.75" x14ac:dyDescent="0.3">
      <c r="A25" s="8" t="s">
        <v>281</v>
      </c>
      <c r="B25" s="8">
        <v>5</v>
      </c>
      <c r="F25"/>
      <c r="G25" t="s">
        <v>272</v>
      </c>
      <c r="K25" s="153"/>
      <c r="L25" s="153"/>
      <c r="M25" s="153"/>
      <c r="N25" s="153"/>
      <c r="O25" s="153">
        <v>1</v>
      </c>
      <c r="P25" s="153"/>
      <c r="Q25" s="153"/>
      <c r="R25" s="153">
        <v>1</v>
      </c>
      <c r="S25" s="153"/>
      <c r="T25" s="153">
        <v>4</v>
      </c>
      <c r="U25" s="153">
        <v>2</v>
      </c>
      <c r="V25" s="153">
        <v>1</v>
      </c>
      <c r="Z25" s="161"/>
      <c r="AA25" s="161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29"/>
      <c r="CV25" s="129"/>
      <c r="CW25" s="129"/>
      <c r="CX25" s="129"/>
      <c r="CY25" s="129"/>
      <c r="CZ25" s="129"/>
      <c r="DA25" s="129"/>
      <c r="DB25" s="129"/>
      <c r="DC25" s="129"/>
      <c r="DD25" s="129"/>
      <c r="DE25" s="129"/>
      <c r="DF25" s="129"/>
      <c r="DG25" s="129"/>
      <c r="DH25" s="129"/>
      <c r="DI25" s="129"/>
      <c r="DJ25" s="129"/>
      <c r="DK25" s="129"/>
      <c r="DL25" s="129"/>
      <c r="DM25" s="129"/>
      <c r="DN25" s="129"/>
      <c r="DO25" s="129"/>
      <c r="DP25" s="129"/>
      <c r="DQ25" s="129"/>
      <c r="DR25" s="129"/>
      <c r="DS25" s="129"/>
      <c r="DT25" s="129"/>
      <c r="DU25" s="129"/>
    </row>
    <row r="26" spans="1:125" ht="18.75" x14ac:dyDescent="0.3">
      <c r="A26" s="8" t="s">
        <v>201</v>
      </c>
      <c r="B26" s="8">
        <v>3</v>
      </c>
      <c r="F26"/>
      <c r="G26" t="s">
        <v>215</v>
      </c>
      <c r="K26" s="153"/>
      <c r="L26" s="153"/>
      <c r="M26" s="153"/>
      <c r="N26" s="153"/>
      <c r="O26" s="153">
        <v>1</v>
      </c>
      <c r="P26" s="153"/>
      <c r="Q26" s="153"/>
      <c r="R26" s="153"/>
      <c r="S26" s="153"/>
      <c r="T26" s="153"/>
      <c r="U26" s="153"/>
      <c r="V26" s="153"/>
      <c r="Z26" s="161"/>
      <c r="AA26" s="161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9"/>
      <c r="CJ26" s="129"/>
      <c r="CK26" s="129"/>
      <c r="CL26" s="129"/>
      <c r="CM26" s="129"/>
      <c r="CN26" s="129"/>
      <c r="CO26" s="129"/>
      <c r="CP26" s="129"/>
      <c r="CQ26" s="129"/>
      <c r="CR26" s="129"/>
      <c r="CS26" s="129"/>
      <c r="CT26" s="129"/>
      <c r="CU26" s="129"/>
      <c r="CV26" s="129"/>
      <c r="CW26" s="129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29"/>
      <c r="DM26" s="129"/>
      <c r="DN26" s="129"/>
      <c r="DO26" s="129"/>
      <c r="DP26" s="129"/>
      <c r="DQ26" s="129"/>
      <c r="DR26" s="129"/>
      <c r="DS26" s="129"/>
      <c r="DT26" s="129"/>
      <c r="DU26" s="129"/>
    </row>
    <row r="27" spans="1:125" ht="18.75" x14ac:dyDescent="0.3">
      <c r="A27" s="8" t="s">
        <v>295</v>
      </c>
      <c r="B27" s="8">
        <v>2</v>
      </c>
      <c r="F27"/>
      <c r="G27" t="s">
        <v>216</v>
      </c>
      <c r="K27" s="153"/>
      <c r="L27" s="153"/>
      <c r="M27" s="153"/>
      <c r="N27" s="153"/>
      <c r="O27" s="153">
        <v>1</v>
      </c>
      <c r="P27" s="153"/>
      <c r="Q27" s="153"/>
      <c r="R27" s="153">
        <v>1</v>
      </c>
      <c r="S27" s="153">
        <v>3</v>
      </c>
      <c r="T27" s="153">
        <v>6</v>
      </c>
      <c r="U27" s="153"/>
      <c r="V27" s="153">
        <v>2</v>
      </c>
      <c r="Z27" s="161"/>
      <c r="AA27" s="161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29"/>
      <c r="CV27" s="129"/>
      <c r="CW27" s="129"/>
      <c r="CX27" s="129"/>
      <c r="CY27" s="129"/>
      <c r="CZ27" s="129"/>
      <c r="DA27" s="129"/>
      <c r="DB27" s="129"/>
      <c r="DC27" s="129"/>
      <c r="DD27" s="129"/>
      <c r="DE27" s="129"/>
      <c r="DF27" s="129"/>
      <c r="DG27" s="129"/>
      <c r="DH27" s="129"/>
      <c r="DI27" s="129"/>
      <c r="DJ27" s="129"/>
      <c r="DK27" s="129"/>
      <c r="DL27" s="129"/>
      <c r="DM27" s="129"/>
      <c r="DN27" s="129"/>
      <c r="DO27" s="129"/>
      <c r="DP27" s="129"/>
      <c r="DQ27" s="129"/>
      <c r="DR27" s="129"/>
      <c r="DS27" s="129"/>
      <c r="DT27" s="129"/>
      <c r="DU27" s="129"/>
    </row>
    <row r="28" spans="1:125" ht="18.75" x14ac:dyDescent="0.3">
      <c r="A28" s="8" t="s">
        <v>275</v>
      </c>
      <c r="B28" s="8">
        <v>2</v>
      </c>
      <c r="F28"/>
      <c r="G28" t="s">
        <v>224</v>
      </c>
      <c r="K28" s="153"/>
      <c r="L28" s="153"/>
      <c r="M28" s="153"/>
      <c r="N28" s="153"/>
      <c r="O28" s="153">
        <v>1</v>
      </c>
      <c r="P28" s="153"/>
      <c r="Q28" s="153"/>
      <c r="R28" s="153"/>
      <c r="S28" s="153"/>
      <c r="T28" s="153">
        <v>1</v>
      </c>
      <c r="U28" s="153"/>
      <c r="V28" s="153"/>
      <c r="Z28" s="161"/>
      <c r="AA28" s="161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D28" s="129"/>
      <c r="CE28" s="129"/>
      <c r="CF28" s="129"/>
      <c r="CG28" s="129"/>
      <c r="CH28" s="129"/>
      <c r="CI28" s="129"/>
      <c r="CJ28" s="129"/>
      <c r="CK28" s="129"/>
      <c r="CL28" s="129"/>
      <c r="CM28" s="129"/>
      <c r="CN28" s="129"/>
      <c r="CO28" s="129"/>
      <c r="CP28" s="129"/>
      <c r="CQ28" s="129"/>
      <c r="CR28" s="129"/>
      <c r="CS28" s="129"/>
      <c r="CT28" s="129"/>
      <c r="CU28" s="129"/>
      <c r="CV28" s="129"/>
      <c r="CW28" s="129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29"/>
      <c r="DM28" s="129"/>
      <c r="DN28" s="129"/>
      <c r="DO28" s="129"/>
      <c r="DP28" s="129"/>
      <c r="DQ28" s="129"/>
      <c r="DR28" s="129"/>
      <c r="DS28" s="129"/>
      <c r="DT28" s="129"/>
      <c r="DU28" s="129"/>
    </row>
    <row r="29" spans="1:125" ht="18.75" x14ac:dyDescent="0.3">
      <c r="A29" s="8" t="s">
        <v>230</v>
      </c>
      <c r="B29" s="8">
        <v>2</v>
      </c>
      <c r="F29"/>
      <c r="G29" t="s">
        <v>233</v>
      </c>
      <c r="K29" s="153"/>
      <c r="L29" s="153"/>
      <c r="M29" s="153"/>
      <c r="N29" s="153"/>
      <c r="O29" s="153">
        <v>1</v>
      </c>
      <c r="P29" s="153"/>
      <c r="Q29" s="153"/>
      <c r="R29" s="153"/>
      <c r="S29" s="153"/>
      <c r="T29" s="153">
        <v>2</v>
      </c>
      <c r="U29" s="153"/>
      <c r="V29" s="153"/>
      <c r="Z29" s="161"/>
      <c r="AA29" s="161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/>
      <c r="BU29" s="129"/>
      <c r="BV29" s="129"/>
      <c r="BW29" s="129"/>
      <c r="BX29" s="129"/>
      <c r="BY29" s="129"/>
      <c r="BZ29" s="129"/>
      <c r="CA29" s="129"/>
      <c r="CB29" s="129"/>
      <c r="CC29" s="129"/>
      <c r="CD29" s="129"/>
      <c r="CE29" s="129"/>
      <c r="CF29" s="129"/>
      <c r="CG29" s="129"/>
      <c r="CH29" s="129"/>
      <c r="CI29" s="129"/>
      <c r="CJ29" s="129"/>
      <c r="CK29" s="129"/>
      <c r="CL29" s="129"/>
      <c r="CM29" s="129"/>
      <c r="CN29" s="129"/>
      <c r="CO29" s="129"/>
      <c r="CP29" s="129"/>
      <c r="CQ29" s="129"/>
      <c r="CR29" s="129"/>
      <c r="CS29" s="129"/>
      <c r="CT29" s="129"/>
      <c r="CU29" s="129"/>
      <c r="CV29" s="129"/>
      <c r="CW29" s="129"/>
      <c r="CX29" s="129"/>
      <c r="CY29" s="129"/>
      <c r="CZ29" s="129"/>
      <c r="DA29" s="129"/>
      <c r="DB29" s="129"/>
      <c r="DC29" s="129"/>
      <c r="DD29" s="129"/>
      <c r="DE29" s="129"/>
      <c r="DF29" s="129"/>
      <c r="DG29" s="129"/>
      <c r="DH29" s="129"/>
      <c r="DI29" s="129"/>
      <c r="DJ29" s="129"/>
      <c r="DK29" s="129"/>
      <c r="DL29" s="129"/>
      <c r="DM29" s="129"/>
      <c r="DN29" s="129"/>
      <c r="DO29" s="129"/>
      <c r="DP29" s="129"/>
      <c r="DQ29" s="129"/>
      <c r="DR29" s="129"/>
      <c r="DS29" s="129"/>
      <c r="DT29" s="129"/>
      <c r="DU29" s="129"/>
    </row>
    <row r="30" spans="1:125" ht="18.75" x14ac:dyDescent="0.3">
      <c r="A30" s="8" t="s">
        <v>255</v>
      </c>
      <c r="B30" s="8">
        <v>5</v>
      </c>
      <c r="F30"/>
      <c r="G30" t="s">
        <v>194</v>
      </c>
      <c r="K30" s="153"/>
      <c r="L30" s="153"/>
      <c r="M30" s="153"/>
      <c r="N30" s="153"/>
      <c r="O30" s="153">
        <v>1</v>
      </c>
      <c r="P30" s="153"/>
      <c r="Q30" s="153"/>
      <c r="R30" s="153"/>
      <c r="S30" s="153">
        <v>1</v>
      </c>
      <c r="T30" s="153"/>
      <c r="U30" s="153"/>
      <c r="V30" s="153"/>
      <c r="Z30" s="161"/>
      <c r="AA30" s="161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129"/>
      <c r="BQ30" s="129"/>
      <c r="BR30" s="129"/>
      <c r="BS30" s="129"/>
      <c r="BT30" s="129"/>
      <c r="BU30" s="129"/>
      <c r="BV30" s="129"/>
      <c r="BW30" s="129"/>
      <c r="BX30" s="129"/>
      <c r="BY30" s="129"/>
      <c r="BZ30" s="129"/>
      <c r="CA30" s="129"/>
      <c r="CB30" s="129"/>
      <c r="CC30" s="129"/>
      <c r="CD30" s="129"/>
      <c r="CE30" s="129"/>
      <c r="CF30" s="129"/>
      <c r="CG30" s="129"/>
      <c r="CH30" s="129"/>
      <c r="CI30" s="129"/>
      <c r="CJ30" s="129"/>
      <c r="CK30" s="129"/>
      <c r="CL30" s="129"/>
      <c r="CM30" s="129"/>
      <c r="CN30" s="129"/>
      <c r="CO30" s="129"/>
      <c r="CP30" s="129"/>
      <c r="CQ30" s="129"/>
      <c r="CR30" s="129"/>
      <c r="CS30" s="129"/>
      <c r="CT30" s="129"/>
      <c r="CU30" s="129"/>
      <c r="CV30" s="129"/>
      <c r="CW30" s="129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29"/>
      <c r="DI30" s="129"/>
      <c r="DJ30" s="129"/>
      <c r="DK30" s="129"/>
      <c r="DL30" s="129"/>
      <c r="DM30" s="129"/>
      <c r="DN30" s="129"/>
      <c r="DO30" s="129"/>
      <c r="DP30" s="129"/>
      <c r="DQ30" s="129"/>
      <c r="DR30" s="129"/>
      <c r="DS30" s="129"/>
      <c r="DT30" s="129"/>
      <c r="DU30" s="129"/>
    </row>
    <row r="31" spans="1:125" ht="18.75" x14ac:dyDescent="0.3">
      <c r="A31" s="8" t="s">
        <v>283</v>
      </c>
      <c r="B31" s="8">
        <v>2</v>
      </c>
      <c r="F31"/>
      <c r="G31" t="s">
        <v>276</v>
      </c>
      <c r="K31" s="153"/>
      <c r="L31" s="153"/>
      <c r="M31" s="153"/>
      <c r="N31" s="153"/>
      <c r="O31" s="153">
        <v>1</v>
      </c>
      <c r="P31" s="153"/>
      <c r="Q31" s="153"/>
      <c r="R31" s="153"/>
      <c r="S31" s="153">
        <v>1</v>
      </c>
      <c r="T31" s="153"/>
      <c r="U31" s="153"/>
      <c r="V31" s="153"/>
      <c r="Z31" s="161"/>
      <c r="AA31" s="161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29"/>
      <c r="CA31" s="129"/>
      <c r="CB31" s="129"/>
      <c r="CC31" s="129"/>
      <c r="CD31" s="129"/>
      <c r="CE31" s="129"/>
      <c r="CF31" s="129"/>
      <c r="CG31" s="129"/>
      <c r="CH31" s="129"/>
      <c r="CI31" s="129"/>
      <c r="CJ31" s="129"/>
      <c r="CK31" s="129"/>
      <c r="CL31" s="129"/>
      <c r="CM31" s="129"/>
      <c r="CN31" s="129"/>
      <c r="CO31" s="129"/>
      <c r="CP31" s="129"/>
      <c r="CQ31" s="129"/>
      <c r="CR31" s="129"/>
      <c r="CS31" s="129"/>
      <c r="CT31" s="129"/>
      <c r="CU31" s="129"/>
      <c r="CV31" s="129"/>
      <c r="CW31" s="129"/>
      <c r="CX31" s="129"/>
      <c r="CY31" s="129"/>
      <c r="CZ31" s="129"/>
      <c r="DA31" s="129"/>
      <c r="DB31" s="129"/>
      <c r="DC31" s="129"/>
      <c r="DD31" s="129"/>
      <c r="DE31" s="129"/>
      <c r="DF31" s="129"/>
      <c r="DG31" s="129"/>
      <c r="DH31" s="129"/>
      <c r="DI31" s="129"/>
      <c r="DJ31" s="129"/>
      <c r="DK31" s="129"/>
      <c r="DL31" s="129"/>
      <c r="DM31" s="129"/>
      <c r="DN31" s="129"/>
      <c r="DO31" s="129"/>
      <c r="DP31" s="129"/>
      <c r="DQ31" s="129"/>
      <c r="DR31" s="129"/>
      <c r="DS31" s="129"/>
      <c r="DT31" s="129"/>
      <c r="DU31" s="129"/>
    </row>
    <row r="32" spans="1:125" ht="18.75" x14ac:dyDescent="0.3">
      <c r="A32" s="8" t="s">
        <v>240</v>
      </c>
      <c r="B32" s="8">
        <v>2</v>
      </c>
      <c r="F32"/>
      <c r="G32" t="s">
        <v>282</v>
      </c>
      <c r="K32" s="153"/>
      <c r="L32" s="153"/>
      <c r="M32" s="153"/>
      <c r="N32" s="153"/>
      <c r="O32" s="153">
        <v>1</v>
      </c>
      <c r="P32" s="153"/>
      <c r="Q32" s="153"/>
      <c r="R32" s="153">
        <v>1</v>
      </c>
      <c r="S32" s="153"/>
      <c r="T32" s="153"/>
      <c r="U32" s="153">
        <v>1</v>
      </c>
      <c r="V32" s="153"/>
      <c r="Z32" s="161"/>
      <c r="AA32" s="161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D32" s="129"/>
      <c r="CE32" s="129"/>
      <c r="CF32" s="129"/>
      <c r="CG32" s="129"/>
      <c r="CH32" s="129"/>
      <c r="CI32" s="129"/>
      <c r="CJ32" s="129"/>
      <c r="CK32" s="129"/>
      <c r="CL32" s="129"/>
      <c r="CM32" s="129"/>
      <c r="CN32" s="129"/>
      <c r="CO32" s="129"/>
      <c r="CP32" s="129"/>
      <c r="CQ32" s="129"/>
      <c r="CR32" s="129"/>
      <c r="CS32" s="129"/>
      <c r="CT32" s="129"/>
      <c r="CU32" s="129"/>
      <c r="CV32" s="129"/>
      <c r="CW32" s="129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29"/>
      <c r="DI32" s="129"/>
      <c r="DJ32" s="129"/>
      <c r="DK32" s="129"/>
      <c r="DL32" s="129"/>
      <c r="DM32" s="129"/>
      <c r="DN32" s="129"/>
      <c r="DO32" s="129"/>
      <c r="DP32" s="129"/>
      <c r="DQ32" s="129"/>
      <c r="DR32" s="129"/>
      <c r="DS32" s="129"/>
      <c r="DT32" s="129"/>
      <c r="DU32" s="129"/>
    </row>
    <row r="33" spans="1:125" ht="18.75" x14ac:dyDescent="0.3">
      <c r="A33" s="8" t="s">
        <v>256</v>
      </c>
      <c r="B33" s="8">
        <v>2</v>
      </c>
      <c r="F33"/>
      <c r="G33" t="s">
        <v>214</v>
      </c>
      <c r="K33" s="153"/>
      <c r="L33" s="153"/>
      <c r="M33" s="153"/>
      <c r="N33" s="153"/>
      <c r="O33" s="153">
        <v>1</v>
      </c>
      <c r="P33" s="153"/>
      <c r="Q33" s="153"/>
      <c r="R33" s="153">
        <v>2</v>
      </c>
      <c r="S33" s="153"/>
      <c r="T33" s="153"/>
      <c r="U33" s="153"/>
      <c r="V33" s="153"/>
      <c r="Z33" s="161"/>
      <c r="AA33" s="161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29"/>
      <c r="CA33" s="129"/>
      <c r="CB33" s="129"/>
      <c r="CC33" s="129"/>
      <c r="CD33" s="129"/>
      <c r="CE33" s="129"/>
      <c r="CF33" s="129"/>
      <c r="CG33" s="129"/>
      <c r="CH33" s="129"/>
      <c r="CI33" s="129"/>
      <c r="CJ33" s="129"/>
      <c r="CK33" s="129"/>
      <c r="CL33" s="129"/>
      <c r="CM33" s="129"/>
      <c r="CN33" s="129"/>
      <c r="CO33" s="129"/>
      <c r="CP33" s="129"/>
      <c r="CQ33" s="129"/>
      <c r="CR33" s="129"/>
      <c r="CS33" s="129"/>
      <c r="CT33" s="129"/>
      <c r="CU33" s="129"/>
      <c r="CV33" s="129"/>
      <c r="CW33" s="129"/>
      <c r="CX33" s="129"/>
      <c r="CY33" s="129"/>
      <c r="CZ33" s="129"/>
      <c r="DA33" s="129"/>
      <c r="DB33" s="129"/>
      <c r="DC33" s="129"/>
      <c r="DD33" s="129"/>
      <c r="DE33" s="129"/>
      <c r="DF33" s="129"/>
      <c r="DG33" s="129"/>
      <c r="DH33" s="129"/>
      <c r="DI33" s="129"/>
      <c r="DJ33" s="129"/>
      <c r="DK33" s="129"/>
      <c r="DL33" s="129"/>
      <c r="DM33" s="129"/>
      <c r="DN33" s="129"/>
      <c r="DO33" s="129"/>
      <c r="DP33" s="129"/>
      <c r="DQ33" s="129"/>
      <c r="DR33" s="129"/>
      <c r="DS33" s="129"/>
      <c r="DT33" s="129"/>
      <c r="DU33" s="129"/>
    </row>
    <row r="34" spans="1:125" ht="18.75" x14ac:dyDescent="0.3">
      <c r="A34" s="8" t="s">
        <v>254</v>
      </c>
      <c r="B34" s="8">
        <v>2</v>
      </c>
      <c r="F34"/>
      <c r="G34" t="s">
        <v>192</v>
      </c>
      <c r="K34" s="153"/>
      <c r="L34" s="153"/>
      <c r="M34" s="153"/>
      <c r="N34" s="153"/>
      <c r="O34" s="153">
        <v>1</v>
      </c>
      <c r="P34" s="153"/>
      <c r="Q34" s="153"/>
      <c r="R34" s="153">
        <v>1</v>
      </c>
      <c r="S34" s="153"/>
      <c r="T34" s="153">
        <v>4</v>
      </c>
      <c r="U34" s="153">
        <v>1</v>
      </c>
      <c r="V34" s="153">
        <v>1</v>
      </c>
      <c r="Z34" s="161"/>
      <c r="AA34" s="161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D34" s="129"/>
      <c r="CE34" s="129"/>
      <c r="CF34" s="129"/>
      <c r="CG34" s="129"/>
      <c r="CH34" s="129"/>
      <c r="CI34" s="129"/>
      <c r="CJ34" s="129"/>
      <c r="CK34" s="129"/>
      <c r="CL34" s="129"/>
      <c r="CM34" s="129"/>
      <c r="CN34" s="129"/>
      <c r="CO34" s="129"/>
      <c r="CP34" s="129"/>
      <c r="CQ34" s="129"/>
      <c r="CR34" s="129"/>
      <c r="CS34" s="129"/>
      <c r="CT34" s="129"/>
      <c r="CU34" s="129"/>
      <c r="CV34" s="129"/>
      <c r="CW34" s="129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29"/>
      <c r="DM34" s="129"/>
      <c r="DN34" s="129"/>
      <c r="DO34" s="129"/>
      <c r="DP34" s="129"/>
      <c r="DQ34" s="129"/>
      <c r="DR34" s="129"/>
      <c r="DS34" s="129"/>
      <c r="DT34" s="129"/>
      <c r="DU34" s="129"/>
    </row>
    <row r="35" spans="1:125" ht="18.75" x14ac:dyDescent="0.3">
      <c r="A35" s="8" t="s">
        <v>296</v>
      </c>
      <c r="B35" s="8">
        <v>6</v>
      </c>
      <c r="F35"/>
      <c r="G35" t="s">
        <v>193</v>
      </c>
      <c r="K35" s="153"/>
      <c r="L35" s="153"/>
      <c r="M35" s="153"/>
      <c r="N35" s="153"/>
      <c r="O35" s="153">
        <v>1</v>
      </c>
      <c r="P35" s="153"/>
      <c r="Q35" s="153"/>
      <c r="R35" s="153">
        <v>1</v>
      </c>
      <c r="S35" s="153">
        <v>3</v>
      </c>
      <c r="T35" s="153"/>
      <c r="U35" s="153"/>
      <c r="V35" s="153"/>
      <c r="Z35" s="161"/>
      <c r="AA35" s="161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  <c r="BU35" s="129"/>
      <c r="BV35" s="129"/>
      <c r="BW35" s="129"/>
      <c r="BX35" s="129"/>
      <c r="BY35" s="129"/>
      <c r="BZ35" s="129"/>
      <c r="CA35" s="129"/>
      <c r="CB35" s="129"/>
      <c r="CC35" s="129"/>
      <c r="CD35" s="129"/>
      <c r="CE35" s="129"/>
      <c r="CF35" s="129"/>
      <c r="CG35" s="129"/>
      <c r="CH35" s="129"/>
      <c r="CI35" s="129"/>
      <c r="CJ35" s="129"/>
      <c r="CK35" s="129"/>
      <c r="CL35" s="129"/>
      <c r="CM35" s="129"/>
      <c r="CN35" s="129"/>
      <c r="CO35" s="129"/>
      <c r="CP35" s="129"/>
      <c r="CQ35" s="129"/>
      <c r="CR35" s="129"/>
      <c r="CS35" s="129"/>
      <c r="CT35" s="129"/>
      <c r="CU35" s="129"/>
      <c r="CV35" s="129"/>
      <c r="CW35" s="129"/>
      <c r="CX35" s="129"/>
      <c r="CY35" s="129"/>
      <c r="CZ35" s="129"/>
      <c r="DA35" s="129"/>
      <c r="DB35" s="129"/>
      <c r="DC35" s="129"/>
      <c r="DD35" s="129"/>
      <c r="DE35" s="129"/>
      <c r="DF35" s="129"/>
      <c r="DG35" s="129"/>
      <c r="DH35" s="129"/>
      <c r="DI35" s="129"/>
      <c r="DJ35" s="129"/>
      <c r="DK35" s="129"/>
      <c r="DL35" s="129"/>
      <c r="DM35" s="129"/>
      <c r="DN35" s="129"/>
      <c r="DO35" s="129"/>
      <c r="DP35" s="129"/>
      <c r="DQ35" s="129"/>
      <c r="DR35" s="129"/>
      <c r="DS35" s="129"/>
      <c r="DT35" s="129"/>
      <c r="DU35" s="129"/>
    </row>
    <row r="36" spans="1:125" ht="18.75" x14ac:dyDescent="0.3">
      <c r="A36" s="8" t="s">
        <v>276</v>
      </c>
      <c r="B36" s="8">
        <v>2</v>
      </c>
      <c r="F36"/>
      <c r="G36" t="s">
        <v>212</v>
      </c>
      <c r="K36" s="153"/>
      <c r="L36" s="153"/>
      <c r="M36" s="153"/>
      <c r="N36" s="153"/>
      <c r="O36" s="153">
        <v>1</v>
      </c>
      <c r="P36" s="153"/>
      <c r="Q36" s="153"/>
      <c r="R36" s="153"/>
      <c r="S36" s="153"/>
      <c r="T36" s="153"/>
      <c r="U36" s="153"/>
      <c r="V36" s="153"/>
      <c r="Z36" s="161"/>
      <c r="AA36" s="161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  <c r="BU36" s="129"/>
      <c r="BV36" s="129"/>
      <c r="BW36" s="129"/>
      <c r="BX36" s="129"/>
      <c r="BY36" s="129"/>
      <c r="BZ36" s="129"/>
      <c r="CA36" s="129"/>
      <c r="CB36" s="129"/>
      <c r="CC36" s="129"/>
      <c r="CD36" s="129"/>
      <c r="CE36" s="129"/>
      <c r="CF36" s="129"/>
      <c r="CG36" s="129"/>
      <c r="CH36" s="129"/>
      <c r="CI36" s="129"/>
      <c r="CJ36" s="129"/>
      <c r="CK36" s="129"/>
      <c r="CL36" s="129"/>
      <c r="CM36" s="129"/>
      <c r="CN36" s="129"/>
      <c r="CO36" s="129"/>
      <c r="CP36" s="129"/>
      <c r="CQ36" s="129"/>
      <c r="CR36" s="129"/>
      <c r="CS36" s="129"/>
      <c r="CT36" s="129"/>
      <c r="CU36" s="129"/>
      <c r="CV36" s="129"/>
      <c r="CW36" s="129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29"/>
      <c r="DM36" s="129"/>
      <c r="DN36" s="129"/>
      <c r="DO36" s="129"/>
      <c r="DP36" s="129"/>
      <c r="DQ36" s="129"/>
      <c r="DR36" s="129"/>
      <c r="DS36" s="129"/>
      <c r="DT36" s="129"/>
      <c r="DU36" s="129"/>
    </row>
    <row r="37" spans="1:125" ht="18.75" x14ac:dyDescent="0.3">
      <c r="A37" s="8" t="s">
        <v>212</v>
      </c>
      <c r="B37" s="8">
        <v>1</v>
      </c>
      <c r="F37"/>
      <c r="G37" t="s">
        <v>213</v>
      </c>
      <c r="K37" s="153"/>
      <c r="L37" s="153"/>
      <c r="M37" s="153"/>
      <c r="N37" s="153"/>
      <c r="O37" s="153">
        <v>1</v>
      </c>
      <c r="P37" s="153"/>
      <c r="Q37" s="153"/>
      <c r="R37" s="153"/>
      <c r="S37" s="153">
        <v>1</v>
      </c>
      <c r="T37" s="153">
        <v>6</v>
      </c>
      <c r="U37" s="153">
        <v>1</v>
      </c>
      <c r="V37" s="153">
        <v>2</v>
      </c>
      <c r="Z37" s="161"/>
      <c r="AA37" s="161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29"/>
      <c r="BP37" s="129"/>
      <c r="BQ37" s="129"/>
      <c r="BR37" s="129"/>
      <c r="BS37" s="129"/>
      <c r="BT37" s="129"/>
      <c r="BU37" s="129"/>
      <c r="BV37" s="129"/>
      <c r="BW37" s="129"/>
      <c r="BX37" s="129"/>
      <c r="BY37" s="129"/>
      <c r="BZ37" s="129"/>
      <c r="CA37" s="129"/>
      <c r="CB37" s="129"/>
      <c r="CC37" s="129"/>
      <c r="CD37" s="129"/>
      <c r="CE37" s="129"/>
      <c r="CF37" s="129"/>
      <c r="CG37" s="129"/>
      <c r="CH37" s="129"/>
      <c r="CI37" s="129"/>
      <c r="CJ37" s="129"/>
      <c r="CK37" s="129"/>
      <c r="CL37" s="129"/>
      <c r="CM37" s="129"/>
      <c r="CN37" s="129"/>
      <c r="CO37" s="129"/>
      <c r="CP37" s="129"/>
      <c r="CQ37" s="129"/>
      <c r="CR37" s="129"/>
      <c r="CS37" s="129"/>
      <c r="CT37" s="129"/>
      <c r="CU37" s="129"/>
      <c r="CV37" s="129"/>
      <c r="CW37" s="129"/>
      <c r="CX37" s="129"/>
      <c r="CY37" s="129"/>
      <c r="CZ37" s="129"/>
      <c r="DA37" s="129"/>
      <c r="DB37" s="129"/>
      <c r="DC37" s="129"/>
      <c r="DD37" s="129"/>
      <c r="DE37" s="129"/>
      <c r="DF37" s="129"/>
      <c r="DG37" s="129"/>
      <c r="DH37" s="129"/>
      <c r="DI37" s="129"/>
      <c r="DJ37" s="129"/>
      <c r="DK37" s="129"/>
      <c r="DL37" s="129"/>
      <c r="DM37" s="129"/>
      <c r="DN37" s="129"/>
      <c r="DO37" s="129"/>
      <c r="DP37" s="129"/>
      <c r="DQ37" s="129"/>
      <c r="DR37" s="129"/>
      <c r="DS37" s="129"/>
      <c r="DT37" s="129"/>
      <c r="DU37" s="129"/>
    </row>
    <row r="38" spans="1:125" ht="18.75" x14ac:dyDescent="0.3">
      <c r="A38" s="8" t="s">
        <v>264</v>
      </c>
      <c r="B38" s="8">
        <v>4</v>
      </c>
      <c r="F38"/>
      <c r="G38" t="s">
        <v>195</v>
      </c>
      <c r="K38" s="153"/>
      <c r="L38" s="153"/>
      <c r="M38" s="153"/>
      <c r="N38" s="153"/>
      <c r="O38" s="153">
        <v>1</v>
      </c>
      <c r="P38" s="153"/>
      <c r="Q38" s="153"/>
      <c r="R38" s="153"/>
      <c r="S38" s="153"/>
      <c r="T38" s="153">
        <v>1</v>
      </c>
      <c r="U38" s="153"/>
      <c r="V38" s="153"/>
      <c r="Z38" s="161"/>
      <c r="AA38" s="161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129"/>
      <c r="BQ38" s="129"/>
      <c r="BR38" s="129"/>
      <c r="BS38" s="129"/>
      <c r="BT38" s="129"/>
      <c r="BU38" s="129"/>
      <c r="BV38" s="129"/>
      <c r="BW38" s="129"/>
      <c r="BX38" s="129"/>
      <c r="BY38" s="129"/>
      <c r="BZ38" s="129"/>
      <c r="CA38" s="129"/>
      <c r="CB38" s="129"/>
      <c r="CC38" s="129"/>
      <c r="CD38" s="129"/>
      <c r="CE38" s="129"/>
      <c r="CF38" s="129"/>
      <c r="CG38" s="129"/>
      <c r="CH38" s="129"/>
      <c r="CI38" s="129"/>
      <c r="CJ38" s="129"/>
      <c r="CK38" s="129"/>
      <c r="CL38" s="129"/>
      <c r="CM38" s="129"/>
      <c r="CN38" s="129"/>
      <c r="CO38" s="129"/>
      <c r="CP38" s="129"/>
      <c r="CQ38" s="129"/>
      <c r="CR38" s="129"/>
      <c r="CS38" s="129"/>
      <c r="CT38" s="129"/>
      <c r="CU38" s="129"/>
      <c r="CV38" s="129"/>
      <c r="CW38" s="129"/>
      <c r="CX38" s="129"/>
      <c r="CY38" s="129"/>
      <c r="CZ38" s="129"/>
      <c r="DA38" s="129"/>
      <c r="DB38" s="129"/>
      <c r="DC38" s="129"/>
      <c r="DD38" s="129"/>
      <c r="DE38" s="129"/>
      <c r="DF38" s="129"/>
      <c r="DG38" s="129"/>
      <c r="DH38" s="129"/>
      <c r="DI38" s="129"/>
      <c r="DJ38" s="129"/>
      <c r="DK38" s="129"/>
      <c r="DL38" s="129"/>
      <c r="DM38" s="129"/>
      <c r="DN38" s="129"/>
      <c r="DO38" s="129"/>
      <c r="DP38" s="129"/>
      <c r="DQ38" s="129"/>
      <c r="DR38" s="129"/>
      <c r="DS38" s="129"/>
      <c r="DT38" s="129"/>
      <c r="DU38" s="129"/>
    </row>
    <row r="39" spans="1:125" ht="18.75" x14ac:dyDescent="0.3">
      <c r="A39" s="8" t="s">
        <v>215</v>
      </c>
      <c r="B39" s="8">
        <v>1</v>
      </c>
      <c r="F39"/>
      <c r="G39" t="s">
        <v>217</v>
      </c>
      <c r="K39" s="153"/>
      <c r="L39" s="153"/>
      <c r="M39" s="153"/>
      <c r="N39" s="153"/>
      <c r="O39" s="153">
        <v>1</v>
      </c>
      <c r="P39" s="153"/>
      <c r="Q39" s="153"/>
      <c r="R39" s="153">
        <v>1</v>
      </c>
      <c r="S39" s="153"/>
      <c r="T39" s="153">
        <v>1</v>
      </c>
      <c r="U39" s="153"/>
      <c r="V39" s="153"/>
      <c r="Z39" s="161"/>
      <c r="AA39" s="161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  <c r="BU39" s="129"/>
      <c r="BV39" s="129"/>
      <c r="BW39" s="129"/>
      <c r="BX39" s="129"/>
      <c r="BY39" s="129"/>
      <c r="BZ39" s="129"/>
      <c r="CA39" s="129"/>
      <c r="CB39" s="129"/>
      <c r="CC39" s="129"/>
      <c r="CD39" s="129"/>
      <c r="CE39" s="129"/>
      <c r="CF39" s="129"/>
      <c r="CG39" s="129"/>
      <c r="CH39" s="129"/>
      <c r="CI39" s="129"/>
      <c r="CJ39" s="129"/>
      <c r="CK39" s="129"/>
      <c r="CL39" s="129"/>
      <c r="CM39" s="129"/>
      <c r="CN39" s="129"/>
      <c r="CO39" s="129"/>
      <c r="CP39" s="129"/>
      <c r="CQ39" s="129"/>
      <c r="CR39" s="129"/>
      <c r="CS39" s="129"/>
      <c r="CT39" s="129"/>
      <c r="CU39" s="129"/>
      <c r="CV39" s="129"/>
      <c r="CW39" s="129"/>
      <c r="CX39" s="129"/>
      <c r="CY39" s="129"/>
      <c r="CZ39" s="129"/>
      <c r="DA39" s="129"/>
      <c r="DB39" s="129"/>
      <c r="DC39" s="129"/>
      <c r="DD39" s="129"/>
      <c r="DE39" s="129"/>
      <c r="DF39" s="129"/>
      <c r="DG39" s="129"/>
      <c r="DH39" s="129"/>
      <c r="DI39" s="129"/>
      <c r="DJ39" s="129"/>
      <c r="DK39" s="129"/>
      <c r="DL39" s="129"/>
      <c r="DM39" s="129"/>
      <c r="DN39" s="129"/>
      <c r="DO39" s="129"/>
      <c r="DP39" s="129"/>
      <c r="DQ39" s="129"/>
      <c r="DR39" s="129"/>
      <c r="DS39" s="129"/>
      <c r="DT39" s="129"/>
      <c r="DU39" s="129"/>
    </row>
    <row r="40" spans="1:125" ht="18.75" x14ac:dyDescent="0.3">
      <c r="A40" s="8" t="s">
        <v>297</v>
      </c>
      <c r="B40" s="8">
        <v>7</v>
      </c>
      <c r="F40"/>
      <c r="G40" t="s">
        <v>199</v>
      </c>
      <c r="K40" s="153"/>
      <c r="L40" s="153"/>
      <c r="M40" s="153"/>
      <c r="N40" s="153"/>
      <c r="O40" s="153"/>
      <c r="P40" s="153">
        <v>1</v>
      </c>
      <c r="Q40" s="153"/>
      <c r="R40" s="153"/>
      <c r="S40" s="153">
        <v>1</v>
      </c>
      <c r="T40" s="153"/>
      <c r="U40" s="153"/>
      <c r="V40" s="153"/>
      <c r="Z40" s="161"/>
      <c r="AA40" s="161"/>
      <c r="CY40" s="129"/>
      <c r="CZ40" s="129"/>
      <c r="DA40" s="129"/>
      <c r="DB40" s="129"/>
      <c r="DC40" s="129"/>
      <c r="DD40" s="129"/>
      <c r="DE40" s="129"/>
      <c r="DF40" s="129"/>
      <c r="DG40" s="129"/>
      <c r="DH40" s="129"/>
      <c r="DI40" s="129"/>
      <c r="DJ40" s="129"/>
      <c r="DK40" s="129"/>
      <c r="DL40" s="129"/>
      <c r="DM40" s="129"/>
      <c r="DN40" s="129"/>
      <c r="DO40" s="129"/>
      <c r="DP40" s="129"/>
      <c r="DQ40" s="129"/>
      <c r="DR40" s="129"/>
      <c r="DS40" s="129"/>
      <c r="DT40" s="129"/>
      <c r="DU40" s="129"/>
    </row>
    <row r="41" spans="1:125" ht="18.75" x14ac:dyDescent="0.3">
      <c r="A41" s="8" t="s">
        <v>298</v>
      </c>
      <c r="B41" s="8">
        <v>8</v>
      </c>
      <c r="F41"/>
      <c r="G41" t="s">
        <v>302</v>
      </c>
      <c r="K41" s="153"/>
      <c r="L41" s="153"/>
      <c r="M41" s="153"/>
      <c r="N41" s="153"/>
      <c r="O41" s="153"/>
      <c r="P41" s="153">
        <v>1</v>
      </c>
      <c r="Q41" s="153"/>
      <c r="R41" s="153">
        <v>1</v>
      </c>
      <c r="S41" s="153"/>
      <c r="T41" s="153"/>
      <c r="U41" s="153">
        <v>1</v>
      </c>
      <c r="V41" s="153"/>
      <c r="Z41" s="161"/>
      <c r="AA41" s="161"/>
      <c r="CY41" s="129"/>
      <c r="CZ41" s="129"/>
      <c r="DA41" s="129"/>
      <c r="DB41" s="129"/>
      <c r="DC41" s="129"/>
      <c r="DD41" s="129"/>
      <c r="DE41" s="129"/>
      <c r="DF41" s="129"/>
      <c r="DG41" s="129"/>
      <c r="DH41" s="129"/>
      <c r="DI41" s="129"/>
      <c r="DJ41" s="129"/>
      <c r="DK41" s="129"/>
      <c r="DL41" s="129"/>
      <c r="DM41" s="129"/>
      <c r="DN41" s="129"/>
      <c r="DO41" s="129"/>
      <c r="DP41" s="129"/>
      <c r="DQ41" s="129"/>
      <c r="DR41" s="129"/>
      <c r="DS41" s="129"/>
      <c r="DT41" s="129"/>
      <c r="DU41" s="129"/>
    </row>
    <row r="42" spans="1:125" ht="18.75" x14ac:dyDescent="0.3">
      <c r="A42" s="8" t="s">
        <v>225</v>
      </c>
      <c r="B42" s="8">
        <v>2</v>
      </c>
      <c r="F42"/>
      <c r="G42" t="s">
        <v>220</v>
      </c>
      <c r="K42" s="153"/>
      <c r="L42" s="153"/>
      <c r="M42" s="153"/>
      <c r="N42" s="153"/>
      <c r="O42" s="153"/>
      <c r="P42" s="153">
        <v>1</v>
      </c>
      <c r="Q42" s="153"/>
      <c r="R42" s="153"/>
      <c r="S42" s="153"/>
      <c r="T42" s="153">
        <v>1</v>
      </c>
      <c r="U42" s="153"/>
      <c r="V42" s="153"/>
      <c r="Z42" s="161"/>
      <c r="AA42" s="161"/>
      <c r="CY42" s="129"/>
      <c r="CZ42" s="129"/>
      <c r="DA42" s="129"/>
      <c r="DB42" s="129"/>
      <c r="DC42" s="129"/>
      <c r="DD42" s="129"/>
      <c r="DE42" s="129"/>
      <c r="DF42" s="129"/>
      <c r="DG42" s="129"/>
      <c r="DH42" s="129"/>
      <c r="DI42" s="129"/>
      <c r="DJ42" s="129"/>
      <c r="DK42" s="129"/>
      <c r="DL42" s="129"/>
      <c r="DM42" s="129"/>
      <c r="DN42" s="129"/>
      <c r="DO42" s="129"/>
      <c r="DP42" s="129"/>
      <c r="DQ42" s="129"/>
      <c r="DR42" s="129"/>
      <c r="DS42" s="129"/>
      <c r="DT42" s="129"/>
      <c r="DU42" s="129"/>
    </row>
    <row r="43" spans="1:125" ht="18.75" x14ac:dyDescent="0.3">
      <c r="A43" s="8" t="s">
        <v>221</v>
      </c>
      <c r="B43" s="8">
        <v>3</v>
      </c>
      <c r="F43"/>
      <c r="G43" t="s">
        <v>200</v>
      </c>
      <c r="K43" s="153"/>
      <c r="L43" s="153"/>
      <c r="M43" s="153"/>
      <c r="N43" s="153"/>
      <c r="O43" s="153"/>
      <c r="P43" s="153">
        <v>1</v>
      </c>
      <c r="Q43" s="153"/>
      <c r="R43" s="153"/>
      <c r="S43" s="153"/>
      <c r="T43" s="153">
        <v>1</v>
      </c>
      <c r="U43" s="153"/>
      <c r="V43" s="153"/>
      <c r="Z43" s="161"/>
      <c r="AA43" s="161"/>
      <c r="CY43" s="129"/>
      <c r="CZ43" s="129"/>
      <c r="DA43" s="129"/>
      <c r="DB43" s="129"/>
      <c r="DC43" s="129"/>
      <c r="DD43" s="129"/>
      <c r="DE43" s="129"/>
      <c r="DF43" s="129"/>
      <c r="DG43" s="129"/>
      <c r="DH43" s="129"/>
      <c r="DI43" s="129"/>
      <c r="DJ43" s="129"/>
      <c r="DK43" s="129"/>
      <c r="DL43" s="129"/>
      <c r="DM43" s="129"/>
      <c r="DN43" s="129"/>
      <c r="DO43" s="129"/>
      <c r="DP43" s="129"/>
      <c r="DQ43" s="129"/>
      <c r="DR43" s="129"/>
      <c r="DS43" s="129"/>
      <c r="DT43" s="129"/>
      <c r="DU43" s="129"/>
    </row>
    <row r="44" spans="1:125" ht="18.75" x14ac:dyDescent="0.3">
      <c r="A44" s="8" t="s">
        <v>188</v>
      </c>
      <c r="B44" s="8">
        <v>1</v>
      </c>
      <c r="F44"/>
      <c r="G44" t="s">
        <v>266</v>
      </c>
      <c r="K44" s="153"/>
      <c r="L44" s="153"/>
      <c r="M44" s="153"/>
      <c r="N44" s="153"/>
      <c r="O44" s="153"/>
      <c r="P44" s="153"/>
      <c r="Q44" s="153">
        <v>1</v>
      </c>
      <c r="R44" s="153"/>
      <c r="S44" s="153"/>
      <c r="T44" s="153">
        <v>1</v>
      </c>
      <c r="U44" s="153"/>
      <c r="V44" s="153"/>
      <c r="Z44" s="161"/>
      <c r="AA44" s="161"/>
      <c r="CY44" s="129"/>
      <c r="CZ44" s="129"/>
      <c r="DA44" s="129"/>
      <c r="DB44" s="129"/>
      <c r="DC44" s="129"/>
      <c r="DD44" s="129"/>
      <c r="DE44" s="129"/>
      <c r="DK44" s="129"/>
      <c r="DL44" s="129"/>
      <c r="DM44" s="129"/>
      <c r="DN44" s="129"/>
      <c r="DO44" s="129"/>
      <c r="DP44" s="129"/>
      <c r="DQ44" s="129"/>
      <c r="DR44" s="129"/>
      <c r="DS44" s="129"/>
      <c r="DT44" s="129"/>
      <c r="DU44" s="129"/>
    </row>
    <row r="45" spans="1:125" ht="18.75" x14ac:dyDescent="0.3">
      <c r="A45" s="8" t="s">
        <v>208</v>
      </c>
      <c r="B45" s="8">
        <v>1</v>
      </c>
      <c r="F45"/>
      <c r="G45" t="s">
        <v>198</v>
      </c>
      <c r="K45" s="153"/>
      <c r="L45" s="153"/>
      <c r="M45" s="153"/>
      <c r="N45" s="153"/>
      <c r="O45" s="153"/>
      <c r="P45" s="153"/>
      <c r="Q45" s="153">
        <v>1</v>
      </c>
      <c r="R45" s="153">
        <v>1</v>
      </c>
      <c r="S45" s="153">
        <v>1</v>
      </c>
      <c r="T45" s="153"/>
      <c r="U45" s="153">
        <v>2</v>
      </c>
      <c r="V45" s="153">
        <v>2</v>
      </c>
      <c r="Z45" s="161"/>
      <c r="AA45" s="161"/>
      <c r="CY45" s="129"/>
      <c r="CZ45" s="129"/>
      <c r="DA45" s="129"/>
      <c r="DB45" s="129"/>
      <c r="DC45" s="129"/>
      <c r="DD45" s="129"/>
      <c r="DE45" s="129"/>
      <c r="DK45" s="129"/>
      <c r="DL45" s="129"/>
      <c r="DM45" s="129"/>
      <c r="DN45" s="129"/>
      <c r="DO45" s="129"/>
      <c r="DP45" s="129"/>
      <c r="DQ45" s="129"/>
      <c r="DR45" s="129"/>
      <c r="DS45" s="129"/>
      <c r="DT45" s="129"/>
      <c r="DU45" s="129"/>
    </row>
    <row r="46" spans="1:125" ht="18.75" x14ac:dyDescent="0.3">
      <c r="A46" s="8" t="s">
        <v>278</v>
      </c>
      <c r="B46" s="8">
        <v>1</v>
      </c>
      <c r="F46"/>
      <c r="G46" t="s">
        <v>196</v>
      </c>
      <c r="K46" s="153"/>
      <c r="L46" s="153"/>
      <c r="M46" s="153"/>
      <c r="N46" s="153"/>
      <c r="O46" s="153"/>
      <c r="P46" s="153"/>
      <c r="Q46" s="153"/>
      <c r="R46" s="153">
        <v>1</v>
      </c>
      <c r="S46" s="153"/>
      <c r="T46" s="153"/>
      <c r="U46" s="153">
        <v>2</v>
      </c>
      <c r="V46" s="153">
        <v>2</v>
      </c>
      <c r="Z46" s="161"/>
      <c r="AA46" s="161"/>
      <c r="CY46" s="129"/>
      <c r="CZ46" s="129"/>
      <c r="DA46" s="129"/>
      <c r="DB46" s="129"/>
      <c r="DC46" s="129"/>
      <c r="DD46" s="129"/>
      <c r="DE46" s="129"/>
      <c r="DK46" s="129"/>
      <c r="DL46" s="129"/>
      <c r="DM46" s="129"/>
      <c r="DN46" s="129"/>
      <c r="DO46" s="129"/>
      <c r="DP46" s="129"/>
      <c r="DQ46" s="129"/>
      <c r="DR46" s="129"/>
      <c r="DS46" s="129"/>
      <c r="DT46" s="129"/>
      <c r="DU46" s="129"/>
    </row>
    <row r="47" spans="1:125" ht="18.75" x14ac:dyDescent="0.3">
      <c r="A47" s="8" t="s">
        <v>190</v>
      </c>
      <c r="B47" s="8">
        <v>3</v>
      </c>
      <c r="F47"/>
      <c r="G47" t="s">
        <v>197</v>
      </c>
      <c r="K47" s="153"/>
      <c r="L47" s="153"/>
      <c r="M47" s="153"/>
      <c r="N47" s="153"/>
      <c r="O47" s="153"/>
      <c r="P47" s="153"/>
      <c r="Q47" s="153"/>
      <c r="R47" s="153">
        <v>1</v>
      </c>
      <c r="S47" s="153"/>
      <c r="T47" s="153"/>
      <c r="U47" s="153">
        <v>1</v>
      </c>
      <c r="V47" s="153"/>
      <c r="Z47" s="161"/>
      <c r="AA47" s="161"/>
      <c r="CY47" s="129"/>
      <c r="CZ47" s="129"/>
      <c r="DA47" s="129"/>
      <c r="DB47" s="129"/>
      <c r="DC47" s="129"/>
      <c r="DD47" s="129"/>
      <c r="DE47" s="129"/>
      <c r="DK47" s="129"/>
      <c r="DL47" s="129"/>
      <c r="DM47" s="129"/>
      <c r="DN47" s="129"/>
      <c r="DO47" s="129"/>
      <c r="DP47" s="129"/>
      <c r="DQ47" s="129"/>
      <c r="DR47" s="129"/>
      <c r="DS47" s="129"/>
      <c r="DT47" s="129"/>
      <c r="DU47" s="129"/>
    </row>
    <row r="48" spans="1:125" ht="18.75" x14ac:dyDescent="0.3">
      <c r="A48" s="8" t="s">
        <v>184</v>
      </c>
      <c r="B48" s="8">
        <v>2</v>
      </c>
      <c r="F48"/>
      <c r="G48" t="s">
        <v>211</v>
      </c>
      <c r="K48" s="153"/>
      <c r="L48" s="153"/>
      <c r="M48" s="153"/>
      <c r="N48" s="153"/>
      <c r="O48" s="153">
        <v>1</v>
      </c>
      <c r="P48" s="153"/>
      <c r="Q48" s="153"/>
      <c r="R48" s="153">
        <v>1</v>
      </c>
      <c r="S48" s="153">
        <v>1</v>
      </c>
      <c r="T48" s="153">
        <v>2</v>
      </c>
      <c r="U48" s="153">
        <v>2</v>
      </c>
      <c r="V48" s="153">
        <v>2</v>
      </c>
      <c r="Z48" s="161"/>
      <c r="AA48" s="161"/>
      <c r="CY48" s="129"/>
      <c r="CZ48" s="129"/>
      <c r="DA48" s="129"/>
      <c r="DB48" s="129"/>
      <c r="DC48" s="129"/>
      <c r="DD48" s="129"/>
      <c r="DE48" s="129"/>
      <c r="DK48" s="129"/>
      <c r="DL48" s="129"/>
      <c r="DM48" s="129"/>
      <c r="DN48" s="129"/>
      <c r="DO48" s="129"/>
      <c r="DP48" s="129"/>
      <c r="DQ48" s="129"/>
      <c r="DR48" s="129"/>
      <c r="DS48" s="129"/>
      <c r="DT48" s="129"/>
      <c r="DU48" s="129"/>
    </row>
    <row r="49" spans="1:125" ht="18.75" x14ac:dyDescent="0.3">
      <c r="A49" s="8" t="s">
        <v>243</v>
      </c>
      <c r="B49" s="8">
        <v>1</v>
      </c>
      <c r="F49"/>
      <c r="G49" t="s">
        <v>209</v>
      </c>
      <c r="K49" s="153"/>
      <c r="L49" s="153"/>
      <c r="M49" s="153"/>
      <c r="N49" s="153"/>
      <c r="O49" s="153">
        <v>1</v>
      </c>
      <c r="P49" s="153"/>
      <c r="Q49" s="153"/>
      <c r="R49" s="153">
        <v>2</v>
      </c>
      <c r="S49" s="153"/>
      <c r="T49" s="153"/>
      <c r="U49" s="153"/>
      <c r="V49" s="153"/>
      <c r="Z49" s="161"/>
      <c r="AA49" s="161"/>
      <c r="CY49" s="129"/>
      <c r="CZ49" s="129"/>
      <c r="DA49" s="129"/>
      <c r="DB49" s="129"/>
      <c r="DC49" s="129"/>
      <c r="DD49" s="129"/>
      <c r="DE49" s="129"/>
      <c r="DK49" s="129"/>
      <c r="DL49" s="129"/>
      <c r="DM49" s="129"/>
      <c r="DN49" s="129"/>
      <c r="DO49" s="129"/>
      <c r="DP49" s="129"/>
      <c r="DQ49" s="129"/>
      <c r="DR49" s="129"/>
      <c r="DS49" s="129"/>
      <c r="DT49" s="129"/>
      <c r="DU49" s="129"/>
    </row>
    <row r="50" spans="1:125" ht="18.75" x14ac:dyDescent="0.3">
      <c r="A50" s="8" t="s">
        <v>204</v>
      </c>
      <c r="B50" s="8">
        <v>2</v>
      </c>
      <c r="F50"/>
      <c r="G50" t="s">
        <v>210</v>
      </c>
      <c r="K50" s="153"/>
      <c r="L50" s="153"/>
      <c r="M50" s="153"/>
      <c r="N50" s="153"/>
      <c r="O50" s="153">
        <v>1</v>
      </c>
      <c r="P50" s="153"/>
      <c r="Q50" s="153">
        <v>1</v>
      </c>
      <c r="R50" s="153"/>
      <c r="S50" s="153"/>
      <c r="T50" s="153"/>
      <c r="U50" s="153"/>
      <c r="V50" s="153"/>
      <c r="Z50" s="161"/>
      <c r="AA50" s="161"/>
      <c r="CY50" s="129"/>
      <c r="CZ50" s="129"/>
      <c r="DA50" s="129"/>
      <c r="DB50" s="129"/>
      <c r="DC50" s="129"/>
      <c r="DD50" s="129"/>
      <c r="DE50" s="129"/>
      <c r="DK50" s="129"/>
      <c r="DL50" s="129"/>
      <c r="DM50" s="129"/>
      <c r="DN50" s="129"/>
      <c r="DO50" s="129"/>
      <c r="DP50" s="129"/>
      <c r="DQ50" s="129"/>
      <c r="DR50" s="129"/>
      <c r="DS50" s="129"/>
      <c r="DT50" s="129"/>
      <c r="DU50" s="129"/>
    </row>
    <row r="51" spans="1:125" ht="18.75" x14ac:dyDescent="0.3">
      <c r="A51" s="8" t="s">
        <v>237</v>
      </c>
      <c r="B51" s="8">
        <v>2</v>
      </c>
      <c r="F51"/>
      <c r="G51" t="s">
        <v>206</v>
      </c>
      <c r="K51" s="153"/>
      <c r="L51" s="153"/>
      <c r="M51" s="153"/>
      <c r="N51" s="153"/>
      <c r="O51" s="153">
        <v>1</v>
      </c>
      <c r="P51" s="153"/>
      <c r="Q51" s="153"/>
      <c r="R51" s="153"/>
      <c r="S51" s="153"/>
      <c r="T51" s="153"/>
      <c r="U51" s="153"/>
      <c r="V51" s="153"/>
      <c r="Z51" s="161"/>
      <c r="AA51" s="161"/>
      <c r="CY51" s="129"/>
      <c r="CZ51" s="129"/>
      <c r="DA51" s="129"/>
      <c r="DB51" s="129"/>
      <c r="DC51" s="129"/>
      <c r="DD51" s="129"/>
      <c r="DE51" s="129"/>
      <c r="DK51" s="129"/>
      <c r="DL51" s="129"/>
      <c r="DM51" s="129"/>
      <c r="DN51" s="129"/>
      <c r="DO51" s="129"/>
      <c r="DP51" s="129"/>
      <c r="DQ51" s="129"/>
      <c r="DR51" s="129"/>
      <c r="DS51" s="129"/>
      <c r="DT51" s="129"/>
      <c r="DU51" s="129"/>
    </row>
    <row r="52" spans="1:125" ht="18.75" x14ac:dyDescent="0.3">
      <c r="A52" s="8" t="s">
        <v>271</v>
      </c>
      <c r="B52" s="8">
        <v>2</v>
      </c>
      <c r="F52"/>
      <c r="G52" t="s">
        <v>311</v>
      </c>
      <c r="K52" s="153"/>
      <c r="L52" s="153"/>
      <c r="M52" s="153"/>
      <c r="N52" s="153"/>
      <c r="O52" s="153">
        <v>2</v>
      </c>
      <c r="P52" s="153"/>
      <c r="Q52" s="153"/>
      <c r="R52" s="153"/>
      <c r="S52" s="153">
        <v>2</v>
      </c>
      <c r="T52" s="153"/>
      <c r="U52" s="153"/>
      <c r="V52" s="153">
        <v>1</v>
      </c>
      <c r="Z52" s="161"/>
      <c r="AA52" s="161"/>
      <c r="CY52" s="129"/>
      <c r="CZ52" s="129"/>
      <c r="DA52" s="129"/>
      <c r="DB52" s="129"/>
      <c r="DC52" s="129"/>
      <c r="DD52" s="129"/>
      <c r="DE52" s="129"/>
      <c r="DK52" s="129"/>
      <c r="DL52" s="129"/>
      <c r="DM52" s="129"/>
      <c r="DN52" s="129"/>
      <c r="DO52" s="129"/>
      <c r="DP52" s="129"/>
      <c r="DQ52" s="129"/>
      <c r="DR52" s="129"/>
      <c r="DS52" s="129"/>
      <c r="DT52" s="129"/>
      <c r="DU52" s="129"/>
    </row>
    <row r="53" spans="1:125" ht="18.75" x14ac:dyDescent="0.3">
      <c r="A53" s="8" t="s">
        <v>235</v>
      </c>
      <c r="B53" s="8">
        <v>3</v>
      </c>
      <c r="F53"/>
      <c r="G53" t="s">
        <v>262</v>
      </c>
      <c r="K53" s="153"/>
      <c r="L53" s="153"/>
      <c r="M53" s="153"/>
      <c r="N53" s="153"/>
      <c r="O53" s="153"/>
      <c r="P53" s="153"/>
      <c r="Q53" s="153"/>
      <c r="R53" s="153"/>
      <c r="S53" s="153"/>
      <c r="T53" s="153">
        <v>1</v>
      </c>
      <c r="U53" s="153"/>
      <c r="V53" s="153"/>
      <c r="Z53" s="161"/>
      <c r="AA53" s="161"/>
      <c r="CY53" s="129"/>
      <c r="CZ53" s="129"/>
      <c r="DA53" s="129"/>
      <c r="DB53" s="129"/>
      <c r="DC53" s="129"/>
      <c r="DD53" s="129"/>
      <c r="DE53" s="129"/>
      <c r="DK53" s="129"/>
      <c r="DL53" s="129"/>
      <c r="DM53" s="129"/>
      <c r="DN53" s="129"/>
      <c r="DO53" s="129"/>
      <c r="DP53" s="129"/>
      <c r="DQ53" s="129"/>
      <c r="DR53" s="129"/>
      <c r="DS53" s="129"/>
      <c r="DT53" s="129"/>
      <c r="DU53" s="129"/>
    </row>
    <row r="54" spans="1:125" ht="18.75" x14ac:dyDescent="0.3">
      <c r="A54" s="8" t="s">
        <v>238</v>
      </c>
      <c r="B54" s="8">
        <v>3</v>
      </c>
      <c r="F54"/>
      <c r="G54" t="s">
        <v>191</v>
      </c>
      <c r="K54" s="153"/>
      <c r="L54" s="153"/>
      <c r="M54" s="153"/>
      <c r="N54" s="153"/>
      <c r="O54" s="153"/>
      <c r="P54" s="153"/>
      <c r="Q54" s="153">
        <v>1</v>
      </c>
      <c r="R54" s="153"/>
      <c r="S54" s="153"/>
      <c r="T54" s="153">
        <v>1</v>
      </c>
      <c r="U54" s="153"/>
      <c r="V54" s="153"/>
      <c r="Z54" s="161"/>
      <c r="AA54" s="161"/>
      <c r="CY54" s="129"/>
      <c r="CZ54" s="129"/>
      <c r="DA54" s="129"/>
      <c r="DB54" s="129"/>
      <c r="DC54" s="129"/>
      <c r="DD54" s="129"/>
      <c r="DE54" s="129"/>
      <c r="DK54" s="129"/>
      <c r="DL54" s="129"/>
      <c r="DM54" s="129"/>
      <c r="DN54" s="129"/>
      <c r="DO54" s="129"/>
      <c r="DP54" s="129"/>
      <c r="DQ54" s="129"/>
      <c r="DR54" s="129"/>
      <c r="DS54" s="129"/>
      <c r="DT54" s="129"/>
      <c r="DU54" s="129"/>
    </row>
    <row r="55" spans="1:125" ht="18.75" x14ac:dyDescent="0.3">
      <c r="A55" s="8" t="s">
        <v>273</v>
      </c>
      <c r="B55" s="8">
        <v>2</v>
      </c>
      <c r="F55"/>
      <c r="G55" t="s">
        <v>310</v>
      </c>
      <c r="K55" s="153"/>
      <c r="L55" s="153"/>
      <c r="M55" s="153"/>
      <c r="N55" s="153"/>
      <c r="O55" s="153"/>
      <c r="P55" s="153"/>
      <c r="Q55" s="153">
        <v>1</v>
      </c>
      <c r="R55" s="153">
        <v>1</v>
      </c>
      <c r="S55" s="153"/>
      <c r="T55" s="153">
        <v>1</v>
      </c>
      <c r="U55" s="153"/>
      <c r="V55" s="153"/>
      <c r="Z55" s="161"/>
      <c r="AA55" s="161"/>
      <c r="CY55" s="129"/>
      <c r="CZ55" s="129"/>
      <c r="DA55" s="129"/>
      <c r="DB55" s="129"/>
      <c r="DC55" s="129"/>
      <c r="DD55" s="129"/>
      <c r="DE55" s="129"/>
      <c r="DK55" s="129"/>
      <c r="DL55" s="129"/>
      <c r="DM55" s="129"/>
      <c r="DN55" s="129"/>
      <c r="DO55" s="129"/>
      <c r="DP55" s="129"/>
      <c r="DQ55" s="129"/>
      <c r="DR55" s="129"/>
      <c r="DS55" s="129"/>
      <c r="DT55" s="129"/>
      <c r="DU55" s="129"/>
    </row>
    <row r="56" spans="1:125" ht="18.75" x14ac:dyDescent="0.3">
      <c r="A56" s="8" t="s">
        <v>279</v>
      </c>
      <c r="B56" s="8">
        <v>3</v>
      </c>
      <c r="F56"/>
      <c r="G56" t="s">
        <v>261</v>
      </c>
      <c r="K56" s="153"/>
      <c r="L56" s="153"/>
      <c r="M56" s="153"/>
      <c r="N56" s="153"/>
      <c r="O56" s="153">
        <v>1</v>
      </c>
      <c r="P56" s="153"/>
      <c r="Q56" s="153">
        <v>1</v>
      </c>
      <c r="R56" s="153"/>
      <c r="S56" s="153"/>
      <c r="T56" s="153">
        <v>2</v>
      </c>
      <c r="U56" s="153"/>
      <c r="V56" s="153"/>
      <c r="Z56" s="161"/>
      <c r="AA56" s="161"/>
      <c r="CY56" s="129"/>
      <c r="CZ56" s="129"/>
      <c r="DA56" s="129"/>
      <c r="DB56" s="129"/>
      <c r="DC56" s="129"/>
      <c r="DD56" s="129"/>
      <c r="DE56" s="129"/>
      <c r="DK56" s="129"/>
      <c r="DL56" s="129"/>
      <c r="DM56" s="129"/>
      <c r="DN56" s="129"/>
      <c r="DO56" s="129"/>
      <c r="DP56" s="129"/>
      <c r="DQ56" s="129"/>
      <c r="DR56" s="129"/>
      <c r="DS56" s="129"/>
      <c r="DT56" s="129"/>
      <c r="DU56" s="129"/>
    </row>
    <row r="57" spans="1:125" ht="18.75" x14ac:dyDescent="0.3">
      <c r="A57" s="8" t="s">
        <v>183</v>
      </c>
      <c r="B57" s="8">
        <v>5</v>
      </c>
      <c r="F57"/>
      <c r="G57" t="s">
        <v>265</v>
      </c>
      <c r="K57" s="153"/>
      <c r="L57" s="153"/>
      <c r="M57" s="153"/>
      <c r="N57" s="153"/>
      <c r="O57" s="153">
        <v>2</v>
      </c>
      <c r="P57" s="153"/>
      <c r="Q57" s="153"/>
      <c r="R57" s="153">
        <v>1</v>
      </c>
      <c r="S57" s="153"/>
      <c r="T57" s="153"/>
      <c r="U57" s="153">
        <v>2</v>
      </c>
      <c r="V57" s="153">
        <v>1</v>
      </c>
      <c r="Z57" s="161"/>
      <c r="AA57" s="161"/>
      <c r="CY57" s="129"/>
      <c r="CZ57" s="129"/>
      <c r="DA57" s="129"/>
      <c r="DB57" s="129"/>
      <c r="DC57" s="129"/>
      <c r="DD57" s="129"/>
      <c r="DE57" s="129"/>
      <c r="DK57" s="129"/>
      <c r="DL57" s="129"/>
      <c r="DM57" s="129"/>
      <c r="DN57" s="129"/>
      <c r="DO57" s="129"/>
      <c r="DP57" s="129"/>
      <c r="DQ57" s="129"/>
      <c r="DR57" s="129"/>
      <c r="DS57" s="129"/>
      <c r="DT57" s="129"/>
      <c r="DU57" s="129"/>
    </row>
    <row r="58" spans="1:125" ht="18.75" x14ac:dyDescent="0.3">
      <c r="A58" s="8" t="s">
        <v>268</v>
      </c>
      <c r="B58" s="8">
        <v>5</v>
      </c>
      <c r="F58"/>
      <c r="G58" t="s">
        <v>264</v>
      </c>
      <c r="K58" s="153"/>
      <c r="L58" s="153"/>
      <c r="M58" s="153"/>
      <c r="N58" s="153"/>
      <c r="O58" s="153"/>
      <c r="P58" s="153"/>
      <c r="Q58" s="153"/>
      <c r="R58" s="153">
        <v>1</v>
      </c>
      <c r="S58" s="153">
        <v>1</v>
      </c>
      <c r="T58" s="153"/>
      <c r="U58" s="153"/>
      <c r="V58" s="153">
        <v>2</v>
      </c>
      <c r="Z58" s="161"/>
      <c r="AA58" s="161"/>
      <c r="CY58" s="129"/>
      <c r="CZ58" s="129"/>
      <c r="DA58" s="129"/>
      <c r="DB58" s="129"/>
      <c r="DC58" s="129"/>
      <c r="DD58" s="129"/>
      <c r="DE58" s="129"/>
      <c r="DK58" s="129"/>
      <c r="DL58" s="129"/>
      <c r="DM58" s="129"/>
      <c r="DN58" s="129"/>
      <c r="DO58" s="129"/>
      <c r="DP58" s="129"/>
      <c r="DQ58" s="129"/>
      <c r="DR58" s="129"/>
      <c r="DS58" s="129"/>
      <c r="DT58" s="129"/>
      <c r="DU58" s="129"/>
    </row>
    <row r="59" spans="1:125" ht="18.75" x14ac:dyDescent="0.3">
      <c r="A59" s="8" t="s">
        <v>280</v>
      </c>
      <c r="B59" s="8">
        <v>1</v>
      </c>
      <c r="F59"/>
      <c r="G59" t="s">
        <v>263</v>
      </c>
      <c r="K59" s="153"/>
      <c r="L59" s="153"/>
      <c r="M59" s="153"/>
      <c r="N59" s="153"/>
      <c r="O59" s="153">
        <v>1</v>
      </c>
      <c r="P59" s="153"/>
      <c r="Q59" s="153"/>
      <c r="R59" s="153">
        <v>1</v>
      </c>
      <c r="S59" s="153"/>
      <c r="T59" s="153"/>
      <c r="U59" s="153">
        <v>1</v>
      </c>
      <c r="V59" s="153"/>
      <c r="Z59" s="161"/>
      <c r="AA59" s="161"/>
      <c r="CY59" s="129"/>
      <c r="CZ59" s="129"/>
      <c r="DA59" s="129"/>
      <c r="DB59" s="129"/>
      <c r="DC59" s="129"/>
      <c r="DD59" s="129"/>
      <c r="DE59" s="129"/>
      <c r="DK59" s="129"/>
      <c r="DL59" s="129"/>
      <c r="DM59" s="129"/>
      <c r="DN59" s="129"/>
      <c r="DO59" s="129"/>
      <c r="DP59" s="129"/>
      <c r="DQ59" s="129"/>
      <c r="DR59" s="129"/>
      <c r="DS59" s="129"/>
      <c r="DT59" s="129"/>
      <c r="DU59" s="129"/>
    </row>
    <row r="60" spans="1:125" x14ac:dyDescent="0.25">
      <c r="A60" s="8" t="s">
        <v>231</v>
      </c>
      <c r="B60" s="8">
        <v>2</v>
      </c>
      <c r="F60"/>
      <c r="G60" t="s">
        <v>296</v>
      </c>
      <c r="K60" s="153"/>
      <c r="L60" s="153"/>
      <c r="M60" s="153"/>
      <c r="N60" s="153"/>
      <c r="O60" s="153">
        <v>1</v>
      </c>
      <c r="P60" s="153"/>
      <c r="Q60" s="153"/>
      <c r="R60" s="153"/>
      <c r="S60" s="153">
        <v>2</v>
      </c>
      <c r="T60" s="153"/>
      <c r="U60" s="153">
        <v>2</v>
      </c>
      <c r="V60" s="153">
        <v>1</v>
      </c>
      <c r="CY60" s="129"/>
      <c r="CZ60" s="129"/>
      <c r="DA60" s="129"/>
      <c r="DB60" s="129"/>
      <c r="DC60" s="129"/>
      <c r="DD60" s="129"/>
      <c r="DE60" s="129"/>
      <c r="DK60" s="129"/>
      <c r="DL60" s="129"/>
      <c r="DM60" s="129"/>
      <c r="DN60" s="129"/>
      <c r="DO60" s="129"/>
      <c r="DP60" s="129"/>
      <c r="DQ60" s="129"/>
      <c r="DR60" s="129"/>
      <c r="DS60" s="129"/>
      <c r="DT60" s="129"/>
      <c r="DU60" s="129"/>
    </row>
    <row r="61" spans="1:125" x14ac:dyDescent="0.25">
      <c r="A61" s="8" t="s">
        <v>205</v>
      </c>
      <c r="B61" s="8">
        <v>2</v>
      </c>
      <c r="F61"/>
      <c r="G61" t="s">
        <v>251</v>
      </c>
      <c r="K61" s="153"/>
      <c r="L61" s="153"/>
      <c r="M61" s="153"/>
      <c r="N61" s="153"/>
      <c r="O61" s="153">
        <v>1</v>
      </c>
      <c r="P61" s="153"/>
      <c r="Q61" s="153"/>
      <c r="R61" s="153">
        <v>1</v>
      </c>
      <c r="S61" s="153"/>
      <c r="T61" s="153"/>
      <c r="U61" s="153">
        <v>1</v>
      </c>
      <c r="V61" s="153"/>
      <c r="CQ61" s="129"/>
      <c r="CR61" s="129"/>
      <c r="CS61" s="129"/>
      <c r="CT61" s="129"/>
      <c r="CU61" s="129"/>
      <c r="CV61" s="129"/>
      <c r="CW61" s="129"/>
      <c r="CX61" s="129"/>
      <c r="CY61" s="129"/>
      <c r="CZ61" s="129"/>
      <c r="DA61" s="129"/>
      <c r="DB61" s="129"/>
      <c r="DC61" s="129"/>
      <c r="DD61" s="129"/>
      <c r="DE61" s="129"/>
      <c r="DK61" s="129"/>
      <c r="DL61" s="129"/>
      <c r="DM61" s="129"/>
      <c r="DN61" s="129"/>
      <c r="DO61" s="129"/>
      <c r="DP61" s="129"/>
      <c r="DQ61" s="129"/>
      <c r="DR61" s="129"/>
      <c r="DS61" s="129"/>
      <c r="DT61" s="129"/>
      <c r="DU61" s="129"/>
    </row>
    <row r="62" spans="1:125" x14ac:dyDescent="0.25">
      <c r="A62" s="8" t="s">
        <v>299</v>
      </c>
      <c r="B62" s="8">
        <v>2</v>
      </c>
      <c r="F62"/>
      <c r="G62" t="s">
        <v>250</v>
      </c>
      <c r="K62" s="153"/>
      <c r="L62" s="153"/>
      <c r="M62" s="153"/>
      <c r="N62" s="153"/>
      <c r="O62" s="153">
        <v>1</v>
      </c>
      <c r="P62" s="153"/>
      <c r="Q62" s="153"/>
      <c r="R62" s="153">
        <v>1</v>
      </c>
      <c r="S62" s="153"/>
      <c r="T62" s="153"/>
      <c r="U62" s="153"/>
      <c r="V62" s="153">
        <v>1</v>
      </c>
      <c r="CQ62" s="129"/>
      <c r="CR62" s="129"/>
      <c r="CS62" s="129"/>
      <c r="CT62" s="129"/>
      <c r="CU62" s="129"/>
      <c r="CV62" s="129"/>
      <c r="CW62" s="129"/>
      <c r="CX62" s="129"/>
      <c r="CY62" s="129"/>
      <c r="CZ62" s="129"/>
      <c r="DA62" s="129"/>
      <c r="DB62" s="129"/>
      <c r="DC62" s="129"/>
      <c r="DD62" s="129"/>
      <c r="DE62" s="129"/>
      <c r="DK62" s="129"/>
      <c r="DL62" s="129"/>
      <c r="DM62" s="129"/>
      <c r="DN62" s="129"/>
      <c r="DO62" s="129"/>
      <c r="DP62" s="129"/>
      <c r="DQ62" s="129"/>
      <c r="DR62" s="129"/>
      <c r="DS62" s="129"/>
      <c r="DT62" s="129"/>
      <c r="DU62" s="129"/>
    </row>
    <row r="63" spans="1:125" x14ac:dyDescent="0.25">
      <c r="A63" s="8" t="s">
        <v>284</v>
      </c>
      <c r="B63" s="8">
        <v>2</v>
      </c>
      <c r="F63"/>
      <c r="G63" t="s">
        <v>253</v>
      </c>
      <c r="K63" s="153"/>
      <c r="L63" s="153"/>
      <c r="M63" s="153"/>
      <c r="N63" s="153"/>
      <c r="O63" s="153">
        <v>1</v>
      </c>
      <c r="P63" s="153"/>
      <c r="Q63" s="153"/>
      <c r="R63" s="153">
        <v>1</v>
      </c>
      <c r="S63" s="153">
        <v>1</v>
      </c>
      <c r="T63" s="153"/>
      <c r="U63" s="153">
        <v>2</v>
      </c>
      <c r="V63" s="153">
        <v>1</v>
      </c>
      <c r="CJ63" s="129"/>
      <c r="CQ63" s="129"/>
      <c r="CR63" s="129"/>
      <c r="CS63" s="129"/>
      <c r="CT63" s="129"/>
      <c r="CU63" s="129"/>
      <c r="CV63" s="129"/>
      <c r="CW63" s="129"/>
      <c r="CX63" s="129"/>
      <c r="CY63" s="129"/>
      <c r="CZ63" s="129"/>
      <c r="DA63" s="129"/>
      <c r="DB63" s="129"/>
      <c r="DC63" s="129"/>
      <c r="DD63" s="129"/>
      <c r="DE63" s="129"/>
      <c r="DK63" s="129"/>
      <c r="DL63" s="129"/>
      <c r="DM63" s="129"/>
      <c r="DN63" s="129"/>
      <c r="DO63" s="129"/>
      <c r="DP63" s="129"/>
      <c r="DQ63" s="129"/>
      <c r="DR63" s="129"/>
      <c r="DS63" s="129"/>
      <c r="DT63" s="129"/>
      <c r="DU63" s="129"/>
    </row>
    <row r="64" spans="1:125" x14ac:dyDescent="0.25">
      <c r="A64" s="8" t="s">
        <v>300</v>
      </c>
      <c r="B64" s="8">
        <v>1</v>
      </c>
      <c r="F64"/>
      <c r="G64" t="s">
        <v>221</v>
      </c>
      <c r="K64" s="153"/>
      <c r="L64" s="153"/>
      <c r="M64" s="153"/>
      <c r="N64" s="153"/>
      <c r="O64" s="153"/>
      <c r="P64" s="153"/>
      <c r="Q64" s="153"/>
      <c r="R64" s="153">
        <v>1</v>
      </c>
      <c r="S64" s="153">
        <v>1</v>
      </c>
      <c r="T64" s="153"/>
      <c r="U64" s="153"/>
      <c r="V64" s="153">
        <v>1</v>
      </c>
      <c r="CJ64" s="129"/>
      <c r="CQ64" s="129"/>
      <c r="CR64" s="129"/>
      <c r="CS64" s="129"/>
      <c r="CT64" s="129"/>
      <c r="CU64" s="129"/>
      <c r="CV64" s="129"/>
      <c r="CW64" s="129"/>
      <c r="CX64" s="129"/>
      <c r="CY64" s="129"/>
      <c r="CZ64" s="129"/>
      <c r="DA64" s="129"/>
      <c r="DB64" s="129"/>
      <c r="DC64" s="129"/>
      <c r="DD64" s="129"/>
      <c r="DE64" s="129"/>
      <c r="DK64" s="129"/>
      <c r="DL64" s="129"/>
      <c r="DM64" s="129"/>
      <c r="DN64" s="129"/>
      <c r="DO64" s="129"/>
      <c r="DP64" s="129"/>
      <c r="DQ64" s="129"/>
      <c r="DR64" s="129"/>
      <c r="DS64" s="129"/>
      <c r="DT64" s="129"/>
      <c r="DU64" s="129"/>
    </row>
    <row r="65" spans="1:125" x14ac:dyDescent="0.25">
      <c r="A65" s="8" t="s">
        <v>301</v>
      </c>
      <c r="B65" s="8">
        <v>4</v>
      </c>
      <c r="F65"/>
      <c r="G65" t="s">
        <v>273</v>
      </c>
      <c r="K65" s="153"/>
      <c r="L65" s="153"/>
      <c r="M65" s="153"/>
      <c r="N65" s="153"/>
      <c r="O65" s="153"/>
      <c r="P65" s="153"/>
      <c r="Q65" s="153"/>
      <c r="R65" s="153">
        <v>1</v>
      </c>
      <c r="S65" s="153"/>
      <c r="T65" s="153">
        <v>1</v>
      </c>
      <c r="U65" s="153"/>
      <c r="V65" s="153"/>
      <c r="CJ65" s="129"/>
      <c r="CY65" s="129"/>
      <c r="CZ65" s="129"/>
      <c r="DA65" s="129"/>
      <c r="DB65" s="129"/>
      <c r="DC65" s="129"/>
      <c r="DD65" s="129"/>
      <c r="DE65" s="129"/>
      <c r="DK65" s="129"/>
      <c r="DL65" s="129"/>
      <c r="DM65" s="129"/>
      <c r="DN65" s="129"/>
      <c r="DO65" s="129"/>
      <c r="DP65" s="129"/>
      <c r="DQ65" s="129"/>
      <c r="DR65" s="129"/>
      <c r="DS65" s="129"/>
      <c r="DT65" s="129"/>
      <c r="DU65" s="129"/>
    </row>
    <row r="66" spans="1:125" x14ac:dyDescent="0.25">
      <c r="A66" s="8" t="s">
        <v>233</v>
      </c>
      <c r="B66" s="8">
        <v>3</v>
      </c>
      <c r="F66"/>
      <c r="G66" t="s">
        <v>219</v>
      </c>
      <c r="K66" s="153"/>
      <c r="L66" s="153"/>
      <c r="M66" s="153"/>
      <c r="N66" s="153"/>
      <c r="O66" s="153"/>
      <c r="P66" s="153"/>
      <c r="Q66" s="153"/>
      <c r="R66" s="153"/>
      <c r="S66" s="153">
        <v>2</v>
      </c>
      <c r="T66" s="153">
        <v>2</v>
      </c>
      <c r="U66" s="153"/>
      <c r="V66" s="153">
        <v>2</v>
      </c>
      <c r="CJ66" s="129"/>
      <c r="CY66" s="129"/>
      <c r="CZ66" s="129"/>
      <c r="DA66" s="129"/>
      <c r="DB66" s="129"/>
      <c r="DC66" s="129"/>
      <c r="DD66" s="129"/>
      <c r="DE66" s="129"/>
      <c r="DK66" s="129"/>
      <c r="DL66" s="129"/>
      <c r="DM66" s="129"/>
      <c r="DN66" s="129"/>
      <c r="DO66" s="129"/>
      <c r="DP66" s="129"/>
      <c r="DQ66" s="129"/>
      <c r="DR66" s="129"/>
      <c r="DS66" s="129"/>
      <c r="DT66" s="129"/>
      <c r="DU66" s="129"/>
    </row>
    <row r="67" spans="1:125" x14ac:dyDescent="0.25">
      <c r="A67" s="8" t="s">
        <v>194</v>
      </c>
      <c r="B67" s="8">
        <v>2</v>
      </c>
      <c r="F67"/>
      <c r="G67" t="s">
        <v>218</v>
      </c>
      <c r="K67" s="153"/>
      <c r="L67" s="153"/>
      <c r="M67" s="153"/>
      <c r="N67" s="153"/>
      <c r="O67" s="153"/>
      <c r="P67" s="153"/>
      <c r="Q67" s="153"/>
      <c r="R67" s="153"/>
      <c r="S67" s="153">
        <v>2</v>
      </c>
      <c r="T67" s="153"/>
      <c r="U67" s="153">
        <v>1</v>
      </c>
      <c r="V67" s="153">
        <v>2</v>
      </c>
      <c r="CY67" s="129"/>
      <c r="CZ67" s="129"/>
      <c r="DA67" s="129"/>
      <c r="DB67" s="129"/>
      <c r="DC67" s="129"/>
      <c r="DD67" s="129"/>
      <c r="DE67" s="129"/>
      <c r="DK67" s="129"/>
      <c r="DL67" s="129"/>
      <c r="DM67" s="129"/>
      <c r="DN67" s="129"/>
      <c r="DO67" s="129"/>
      <c r="DP67" s="129"/>
      <c r="DQ67" s="129"/>
      <c r="DR67" s="129"/>
      <c r="DS67" s="129"/>
      <c r="DT67" s="129"/>
      <c r="DU67" s="129"/>
    </row>
    <row r="68" spans="1:125" x14ac:dyDescent="0.25">
      <c r="A68" s="8" t="s">
        <v>214</v>
      </c>
      <c r="B68" s="8">
        <v>3</v>
      </c>
      <c r="F68"/>
      <c r="G68" t="s">
        <v>184</v>
      </c>
      <c r="K68" s="153"/>
      <c r="L68" s="153"/>
      <c r="M68" s="153"/>
      <c r="N68" s="153"/>
      <c r="O68" s="153"/>
      <c r="P68" s="153"/>
      <c r="Q68" s="153"/>
      <c r="R68" s="153">
        <v>2</v>
      </c>
      <c r="S68" s="153"/>
      <c r="T68" s="153"/>
      <c r="U68" s="153"/>
      <c r="V68" s="153"/>
      <c r="CY68" s="129"/>
      <c r="CZ68" s="129"/>
      <c r="DA68" s="129"/>
      <c r="DB68" s="129"/>
      <c r="DC68" s="129"/>
      <c r="DD68" s="129"/>
      <c r="DE68" s="129"/>
      <c r="DK68" s="129"/>
      <c r="DL68" s="129"/>
      <c r="DM68" s="129"/>
      <c r="DN68" s="129"/>
      <c r="DO68" s="129"/>
      <c r="DP68" s="129"/>
      <c r="DQ68" s="129"/>
      <c r="DR68" s="129"/>
      <c r="DS68" s="129"/>
      <c r="DT68" s="129"/>
      <c r="DU68" s="129"/>
    </row>
    <row r="69" spans="1:125" x14ac:dyDescent="0.25">
      <c r="A69" s="8" t="s">
        <v>224</v>
      </c>
      <c r="B69" s="8">
        <v>2</v>
      </c>
      <c r="F69"/>
      <c r="G69" t="s">
        <v>279</v>
      </c>
      <c r="K69" s="153"/>
      <c r="L69" s="153"/>
      <c r="M69" s="153"/>
      <c r="N69" s="153"/>
      <c r="O69" s="153"/>
      <c r="P69" s="153"/>
      <c r="Q69" s="153"/>
      <c r="R69" s="153">
        <v>2</v>
      </c>
      <c r="S69" s="153"/>
      <c r="T69" s="153"/>
      <c r="U69" s="153"/>
      <c r="V69" s="153">
        <v>1</v>
      </c>
      <c r="CY69" s="129"/>
      <c r="CZ69" s="129"/>
      <c r="DA69" s="129"/>
      <c r="DB69" s="129"/>
      <c r="DC69" s="129"/>
      <c r="DD69" s="129"/>
      <c r="DE69" s="129"/>
      <c r="DK69" s="129"/>
      <c r="DL69" s="129"/>
      <c r="DM69" s="129"/>
      <c r="DN69" s="129"/>
      <c r="DO69" s="129"/>
      <c r="DP69" s="129"/>
      <c r="DQ69" s="129"/>
      <c r="DR69" s="129"/>
      <c r="DS69" s="129"/>
      <c r="DT69" s="129"/>
      <c r="DU69" s="129"/>
    </row>
    <row r="70" spans="1:125" x14ac:dyDescent="0.25">
      <c r="A70" s="8" t="s">
        <v>222</v>
      </c>
      <c r="B70" s="8">
        <v>5</v>
      </c>
      <c r="F70"/>
      <c r="G70" t="s">
        <v>229</v>
      </c>
      <c r="K70" s="153"/>
      <c r="L70" s="153"/>
      <c r="M70" s="153"/>
      <c r="N70" s="153"/>
      <c r="O70" s="153"/>
      <c r="P70" s="153"/>
      <c r="Q70" s="153">
        <v>1</v>
      </c>
      <c r="R70" s="153"/>
      <c r="S70" s="153"/>
      <c r="T70" s="153">
        <v>1</v>
      </c>
      <c r="U70" s="153"/>
      <c r="V70" s="153"/>
      <c r="CY70" s="129"/>
      <c r="CZ70" s="129"/>
      <c r="DA70" s="129"/>
      <c r="DB70" s="129"/>
      <c r="DC70" s="129"/>
      <c r="DD70" s="129"/>
      <c r="DE70" s="129"/>
      <c r="DK70" s="129"/>
      <c r="DL70" s="129"/>
      <c r="DM70" s="129"/>
      <c r="DN70" s="129"/>
      <c r="DO70" s="129"/>
      <c r="DP70" s="129"/>
      <c r="DQ70" s="129"/>
      <c r="DR70" s="129"/>
      <c r="DS70" s="129"/>
      <c r="DT70" s="129"/>
      <c r="DU70" s="129"/>
    </row>
    <row r="71" spans="1:125" x14ac:dyDescent="0.25">
      <c r="A71" s="8" t="s">
        <v>272</v>
      </c>
      <c r="B71" s="8">
        <v>9</v>
      </c>
      <c r="F71"/>
      <c r="G71" t="s">
        <v>185</v>
      </c>
      <c r="K71" s="153"/>
      <c r="L71" s="153"/>
      <c r="M71" s="153"/>
      <c r="N71" s="153"/>
      <c r="O71" s="153"/>
      <c r="P71" s="153"/>
      <c r="Q71" s="153"/>
      <c r="R71" s="153">
        <v>2</v>
      </c>
      <c r="S71" s="153"/>
      <c r="T71" s="153"/>
      <c r="U71" s="153">
        <v>1</v>
      </c>
      <c r="V71" s="153"/>
      <c r="CY71" s="129"/>
      <c r="CZ71" s="129"/>
      <c r="DA71" s="129"/>
      <c r="DB71" s="129"/>
      <c r="DC71" s="129"/>
      <c r="DD71" s="129"/>
      <c r="DE71" s="129"/>
      <c r="DK71" s="129"/>
      <c r="DL71" s="129"/>
      <c r="DM71" s="129"/>
      <c r="DN71" s="129"/>
      <c r="DO71" s="129"/>
      <c r="DP71" s="129"/>
      <c r="DQ71" s="129"/>
      <c r="DR71" s="129"/>
      <c r="DS71" s="129"/>
      <c r="DT71" s="129"/>
      <c r="DU71" s="129"/>
    </row>
    <row r="72" spans="1:125" x14ac:dyDescent="0.25">
      <c r="A72" s="8" t="s">
        <v>216</v>
      </c>
      <c r="B72" s="8">
        <v>13</v>
      </c>
      <c r="F72"/>
      <c r="G72" t="s">
        <v>183</v>
      </c>
      <c r="K72" s="153"/>
      <c r="L72" s="153"/>
      <c r="M72" s="153"/>
      <c r="N72" s="153"/>
      <c r="O72" s="153"/>
      <c r="P72" s="153"/>
      <c r="Q72" s="153"/>
      <c r="R72" s="153">
        <v>1</v>
      </c>
      <c r="S72" s="153">
        <v>1</v>
      </c>
      <c r="T72" s="153"/>
      <c r="U72" s="153">
        <v>2</v>
      </c>
      <c r="V72" s="153">
        <v>1</v>
      </c>
      <c r="CY72" s="129"/>
      <c r="CZ72" s="129"/>
      <c r="DA72" s="129"/>
      <c r="DB72" s="129"/>
      <c r="DC72" s="129"/>
      <c r="DD72" s="129"/>
      <c r="DE72" s="129"/>
      <c r="DK72" s="129"/>
      <c r="DL72" s="129"/>
      <c r="DM72" s="129"/>
      <c r="DN72" s="129"/>
      <c r="DO72" s="129"/>
      <c r="DP72" s="129"/>
      <c r="DQ72" s="129"/>
      <c r="DR72" s="129"/>
      <c r="DS72" s="129"/>
      <c r="DT72" s="129"/>
      <c r="DU72" s="129"/>
    </row>
    <row r="73" spans="1:125" x14ac:dyDescent="0.25">
      <c r="A73" s="8" t="s">
        <v>192</v>
      </c>
      <c r="B73" s="8">
        <v>8</v>
      </c>
      <c r="F73"/>
      <c r="G73" t="s">
        <v>238</v>
      </c>
      <c r="K73" s="153"/>
      <c r="L73" s="153"/>
      <c r="M73" s="153"/>
      <c r="N73" s="153"/>
      <c r="O73" s="153"/>
      <c r="P73" s="153">
        <v>1</v>
      </c>
      <c r="Q73" s="153"/>
      <c r="R73" s="153">
        <v>1</v>
      </c>
      <c r="S73" s="153">
        <v>1</v>
      </c>
      <c r="T73" s="153"/>
      <c r="U73" s="153"/>
      <c r="V73" s="153"/>
      <c r="CY73" s="129"/>
      <c r="CZ73" s="129"/>
      <c r="DA73" s="129"/>
      <c r="DB73" s="129"/>
      <c r="DC73" s="129"/>
      <c r="DD73" s="129"/>
      <c r="DE73" s="129"/>
      <c r="DK73" s="129"/>
      <c r="DL73" s="129"/>
      <c r="DM73" s="129"/>
      <c r="DN73" s="129"/>
      <c r="DO73" s="129"/>
      <c r="DP73" s="129"/>
      <c r="DQ73" s="129"/>
      <c r="DR73" s="129"/>
      <c r="DS73" s="129"/>
      <c r="DT73" s="129"/>
      <c r="DU73" s="129"/>
    </row>
    <row r="74" spans="1:125" x14ac:dyDescent="0.25">
      <c r="A74" s="8" t="s">
        <v>199</v>
      </c>
      <c r="B74" s="8">
        <v>2</v>
      </c>
      <c r="F74"/>
      <c r="G74" t="s">
        <v>239</v>
      </c>
      <c r="K74" s="153"/>
      <c r="L74" s="153"/>
      <c r="M74" s="153"/>
      <c r="N74" s="153"/>
      <c r="O74" s="153"/>
      <c r="P74" s="153"/>
      <c r="Q74" s="153"/>
      <c r="R74" s="153">
        <v>2</v>
      </c>
      <c r="S74" s="153"/>
      <c r="T74" s="153"/>
      <c r="U74" s="153">
        <v>1</v>
      </c>
      <c r="V74" s="153">
        <v>2</v>
      </c>
      <c r="DK74" s="129"/>
      <c r="DL74" s="129"/>
      <c r="DM74" s="129"/>
      <c r="DN74" s="129"/>
      <c r="DO74" s="129"/>
      <c r="DP74" s="129"/>
      <c r="DQ74" s="129"/>
      <c r="DR74" s="129"/>
      <c r="DS74" s="129"/>
      <c r="DT74" s="129"/>
      <c r="DU74" s="129"/>
    </row>
    <row r="75" spans="1:125" x14ac:dyDescent="0.25">
      <c r="A75" s="8" t="s">
        <v>302</v>
      </c>
      <c r="B75" s="8">
        <v>3</v>
      </c>
      <c r="F75"/>
      <c r="G75" t="s">
        <v>237</v>
      </c>
      <c r="K75" s="153"/>
      <c r="L75" s="153"/>
      <c r="M75" s="153"/>
      <c r="N75" s="153"/>
      <c r="O75" s="153"/>
      <c r="P75" s="153"/>
      <c r="Q75" s="153"/>
      <c r="R75" s="153">
        <v>1</v>
      </c>
      <c r="S75" s="153"/>
      <c r="T75" s="153">
        <v>1</v>
      </c>
      <c r="U75" s="153"/>
      <c r="V75" s="153"/>
      <c r="DK75" s="129"/>
      <c r="DL75" s="129"/>
      <c r="DM75" s="129"/>
      <c r="DN75" s="129"/>
      <c r="DO75" s="129"/>
      <c r="DP75" s="129"/>
      <c r="DQ75" s="129"/>
      <c r="DR75" s="129"/>
      <c r="DS75" s="129"/>
      <c r="DT75" s="129"/>
      <c r="DU75" s="129"/>
    </row>
    <row r="76" spans="1:125" x14ac:dyDescent="0.25">
      <c r="A76" s="8" t="s">
        <v>266</v>
      </c>
      <c r="B76" s="8">
        <v>2</v>
      </c>
      <c r="F76"/>
      <c r="G76" t="s">
        <v>270</v>
      </c>
      <c r="K76" s="153"/>
      <c r="L76" s="153"/>
      <c r="M76" s="153"/>
      <c r="N76" s="153"/>
      <c r="O76" s="153"/>
      <c r="P76" s="153"/>
      <c r="Q76" s="153"/>
      <c r="R76" s="153">
        <v>2</v>
      </c>
      <c r="S76" s="153"/>
      <c r="T76" s="153"/>
      <c r="U76" s="153">
        <v>1</v>
      </c>
      <c r="V76" s="153"/>
      <c r="DK76" s="129"/>
      <c r="DL76" s="129"/>
      <c r="DM76" s="129"/>
      <c r="DN76" s="129"/>
      <c r="DO76" s="129"/>
      <c r="DP76" s="129"/>
      <c r="DQ76" s="129"/>
      <c r="DR76" s="129"/>
      <c r="DS76" s="129"/>
      <c r="DT76" s="129"/>
      <c r="DU76" s="129"/>
    </row>
    <row r="77" spans="1:125" x14ac:dyDescent="0.25">
      <c r="A77" s="8" t="s">
        <v>217</v>
      </c>
      <c r="B77" s="8">
        <v>3</v>
      </c>
      <c r="F77"/>
      <c r="G77" t="s">
        <v>252</v>
      </c>
      <c r="K77" s="153"/>
      <c r="L77" s="153"/>
      <c r="M77" s="153"/>
      <c r="N77" s="153"/>
      <c r="O77" s="153">
        <v>1</v>
      </c>
      <c r="P77" s="153"/>
      <c r="Q77" s="153"/>
      <c r="R77" s="153">
        <v>1</v>
      </c>
      <c r="S77" s="153"/>
      <c r="T77" s="153"/>
      <c r="U77" s="153"/>
      <c r="V77" s="153"/>
      <c r="DK77" s="129"/>
      <c r="DL77" s="129"/>
      <c r="DM77" s="129"/>
      <c r="DN77" s="129"/>
      <c r="DO77" s="129"/>
      <c r="DP77" s="129"/>
      <c r="DQ77" s="129"/>
      <c r="DR77" s="129"/>
      <c r="DS77" s="129"/>
      <c r="DT77" s="129"/>
      <c r="DU77" s="129"/>
    </row>
    <row r="78" spans="1:125" x14ac:dyDescent="0.25">
      <c r="A78" s="8" t="s">
        <v>193</v>
      </c>
      <c r="B78" s="8">
        <v>5</v>
      </c>
      <c r="F78"/>
      <c r="G78" t="s">
        <v>287</v>
      </c>
      <c r="K78" s="153"/>
      <c r="L78" s="153"/>
      <c r="M78" s="153"/>
      <c r="N78" s="153"/>
      <c r="O78" s="153">
        <v>1</v>
      </c>
      <c r="P78" s="153">
        <v>1</v>
      </c>
      <c r="Q78" s="153">
        <v>1</v>
      </c>
      <c r="R78" s="153"/>
      <c r="S78" s="153"/>
      <c r="T78" s="153">
        <v>1</v>
      </c>
      <c r="U78" s="153"/>
      <c r="V78" s="153"/>
      <c r="DK78" s="129"/>
      <c r="DL78" s="129"/>
      <c r="DM78" s="129"/>
      <c r="DU78" s="129"/>
    </row>
    <row r="79" spans="1:125" x14ac:dyDescent="0.25">
      <c r="A79" s="8" t="s">
        <v>213</v>
      </c>
      <c r="B79" s="8">
        <v>11</v>
      </c>
      <c r="F79"/>
      <c r="G79" t="s">
        <v>271</v>
      </c>
      <c r="K79" s="153"/>
      <c r="L79" s="153"/>
      <c r="M79" s="153"/>
      <c r="N79" s="153"/>
      <c r="O79" s="153"/>
      <c r="P79" s="153"/>
      <c r="Q79" s="153"/>
      <c r="R79" s="153">
        <v>1</v>
      </c>
      <c r="S79" s="153"/>
      <c r="T79" s="153">
        <v>1</v>
      </c>
      <c r="U79" s="153"/>
      <c r="V79" s="153"/>
      <c r="DK79" s="129"/>
      <c r="DL79" s="129"/>
      <c r="DM79" s="129"/>
      <c r="DU79" s="129"/>
    </row>
    <row r="80" spans="1:125" x14ac:dyDescent="0.25">
      <c r="A80" s="8" t="s">
        <v>195</v>
      </c>
      <c r="B80" s="8">
        <v>2</v>
      </c>
      <c r="F80"/>
      <c r="G80" t="s">
        <v>235</v>
      </c>
      <c r="K80" s="153"/>
      <c r="L80" s="153"/>
      <c r="M80" s="153"/>
      <c r="N80" s="153"/>
      <c r="O80" s="153"/>
      <c r="P80" s="153"/>
      <c r="Q80" s="153"/>
      <c r="R80" s="153">
        <v>2</v>
      </c>
      <c r="S80" s="153"/>
      <c r="T80" s="153"/>
      <c r="U80" s="153">
        <v>1</v>
      </c>
      <c r="V80" s="153"/>
      <c r="DK80" s="129"/>
      <c r="DL80" s="129"/>
      <c r="DM80" s="129"/>
      <c r="DU80" s="129"/>
    </row>
    <row r="81" spans="1:125" x14ac:dyDescent="0.25">
      <c r="A81" s="8" t="s">
        <v>303</v>
      </c>
      <c r="B81" s="8">
        <v>1</v>
      </c>
      <c r="F81"/>
      <c r="G81" t="s">
        <v>236</v>
      </c>
      <c r="K81" s="153"/>
      <c r="L81" s="153"/>
      <c r="M81" s="153"/>
      <c r="N81" s="153"/>
      <c r="O81" s="153"/>
      <c r="P81" s="153"/>
      <c r="Q81" s="153"/>
      <c r="R81" s="153">
        <v>1</v>
      </c>
      <c r="S81" s="153"/>
      <c r="T81" s="153">
        <v>1</v>
      </c>
      <c r="U81" s="153"/>
      <c r="V81" s="153"/>
      <c r="DK81" s="129"/>
      <c r="DL81" s="129"/>
      <c r="DM81" s="129"/>
      <c r="DU81" s="129"/>
    </row>
    <row r="82" spans="1:125" x14ac:dyDescent="0.25">
      <c r="A82" s="8" t="s">
        <v>304</v>
      </c>
      <c r="B82" s="8">
        <v>1</v>
      </c>
      <c r="F82"/>
      <c r="G82" t="s">
        <v>309</v>
      </c>
      <c r="K82" s="153"/>
      <c r="L82" s="153"/>
      <c r="M82" s="153"/>
      <c r="N82" s="153"/>
      <c r="O82" s="153">
        <v>1</v>
      </c>
      <c r="P82" s="153"/>
      <c r="Q82" s="153"/>
      <c r="R82" s="153">
        <v>1</v>
      </c>
      <c r="S82" s="153"/>
      <c r="T82" s="153"/>
      <c r="U82" s="153">
        <v>1</v>
      </c>
      <c r="V82" s="153">
        <v>1</v>
      </c>
      <c r="DK82" s="129"/>
      <c r="DL82" s="129"/>
      <c r="DM82" s="129"/>
      <c r="DU82" s="129"/>
    </row>
    <row r="83" spans="1:125" x14ac:dyDescent="0.25">
      <c r="A83" s="8" t="s">
        <v>187</v>
      </c>
      <c r="B83" s="8">
        <v>2</v>
      </c>
      <c r="F83"/>
      <c r="G83" t="s">
        <v>242</v>
      </c>
      <c r="K83" s="153"/>
      <c r="L83" s="153"/>
      <c r="M83" s="153"/>
      <c r="N83" s="153"/>
      <c r="O83" s="153"/>
      <c r="P83" s="153">
        <v>1</v>
      </c>
      <c r="Q83" s="153"/>
      <c r="R83" s="153"/>
      <c r="S83" s="153"/>
      <c r="T83" s="153">
        <v>1</v>
      </c>
      <c r="U83" s="153"/>
      <c r="V83" s="153"/>
      <c r="DK83" s="129"/>
      <c r="DL83" s="129"/>
      <c r="DM83" s="129"/>
      <c r="DU83" s="129"/>
    </row>
    <row r="84" spans="1:125" x14ac:dyDescent="0.25">
      <c r="A84" s="8" t="s">
        <v>305</v>
      </c>
      <c r="B84" s="8">
        <v>4</v>
      </c>
      <c r="F84"/>
      <c r="G84" t="s">
        <v>181</v>
      </c>
      <c r="K84" s="153"/>
      <c r="L84" s="153"/>
      <c r="M84" s="153"/>
      <c r="N84" s="153"/>
      <c r="O84" s="153">
        <v>1</v>
      </c>
      <c r="P84" s="153"/>
      <c r="Q84" s="153">
        <v>1</v>
      </c>
      <c r="R84" s="153"/>
      <c r="S84" s="153">
        <v>1</v>
      </c>
      <c r="T84" s="153"/>
      <c r="U84" s="153"/>
      <c r="V84" s="153"/>
      <c r="DK84" s="129"/>
      <c r="DL84" s="129"/>
      <c r="DM84" s="129"/>
      <c r="DU84" s="129"/>
    </row>
    <row r="85" spans="1:125" x14ac:dyDescent="0.25">
      <c r="B85" s="8">
        <v>170</v>
      </c>
      <c r="F85"/>
      <c r="G85" t="s">
        <v>182</v>
      </c>
      <c r="K85" s="153"/>
      <c r="L85" s="153"/>
      <c r="M85" s="153"/>
      <c r="N85" s="153"/>
      <c r="O85" s="153"/>
      <c r="P85" s="153"/>
      <c r="Q85" s="153">
        <v>1</v>
      </c>
      <c r="R85" s="153">
        <v>1</v>
      </c>
      <c r="S85" s="153"/>
      <c r="T85" s="153"/>
      <c r="U85" s="153">
        <v>1</v>
      </c>
      <c r="V85" s="153"/>
      <c r="DK85" s="129"/>
      <c r="DL85" s="129"/>
      <c r="DM85" s="129"/>
      <c r="DU85" s="129"/>
    </row>
    <row r="86" spans="1:125" x14ac:dyDescent="0.25">
      <c r="A86" s="8" t="s">
        <v>306</v>
      </c>
      <c r="B86" s="8">
        <v>12</v>
      </c>
      <c r="F86"/>
      <c r="G86" t="s">
        <v>267</v>
      </c>
      <c r="K86" s="153"/>
      <c r="L86" s="153"/>
      <c r="M86" s="153"/>
      <c r="N86" s="153"/>
      <c r="O86" s="153"/>
      <c r="P86" s="153"/>
      <c r="Q86" s="153">
        <v>1</v>
      </c>
      <c r="R86" s="153"/>
      <c r="S86" s="153">
        <v>1</v>
      </c>
      <c r="T86" s="153"/>
      <c r="U86" s="153">
        <v>3</v>
      </c>
      <c r="V86" s="153"/>
      <c r="DK86" s="129"/>
      <c r="DL86" s="129"/>
      <c r="DM86" s="129"/>
      <c r="DU86" s="129"/>
    </row>
    <row r="87" spans="1:125" x14ac:dyDescent="0.25">
      <c r="A87" s="8" t="s">
        <v>307</v>
      </c>
      <c r="B87" s="8">
        <v>11</v>
      </c>
      <c r="F87"/>
      <c r="G87" t="s">
        <v>243</v>
      </c>
      <c r="K87" s="153"/>
      <c r="L87" s="153"/>
      <c r="M87" s="153"/>
      <c r="N87" s="153"/>
      <c r="O87" s="153"/>
      <c r="P87" s="153"/>
      <c r="Q87" s="153">
        <v>1</v>
      </c>
      <c r="R87" s="153"/>
      <c r="S87" s="153"/>
      <c r="T87" s="153"/>
      <c r="U87" s="153"/>
      <c r="V87" s="153"/>
      <c r="DK87" s="129"/>
      <c r="DL87" s="129"/>
      <c r="DM87" s="129"/>
      <c r="DU87" s="129"/>
    </row>
    <row r="88" spans="1:125" x14ac:dyDescent="0.25">
      <c r="A88" s="8" t="s">
        <v>198</v>
      </c>
      <c r="B88" s="8">
        <v>7</v>
      </c>
      <c r="F88"/>
      <c r="G88" t="s">
        <v>241</v>
      </c>
      <c r="K88" s="153"/>
      <c r="L88" s="153"/>
      <c r="M88" s="153"/>
      <c r="N88" s="153"/>
      <c r="O88" s="153"/>
      <c r="P88" s="153"/>
      <c r="Q88" s="153">
        <v>1</v>
      </c>
      <c r="R88" s="153"/>
      <c r="S88" s="153">
        <v>1</v>
      </c>
      <c r="T88" s="153"/>
      <c r="U88" s="153">
        <v>1</v>
      </c>
      <c r="V88" s="153">
        <v>1</v>
      </c>
      <c r="DK88" s="129"/>
      <c r="DL88" s="129"/>
      <c r="DM88" s="129"/>
      <c r="DU88" s="129"/>
    </row>
    <row r="89" spans="1:125" x14ac:dyDescent="0.25">
      <c r="A89" s="8" t="s">
        <v>259</v>
      </c>
      <c r="B89" s="8">
        <v>3</v>
      </c>
      <c r="F89"/>
      <c r="G89" t="s">
        <v>269</v>
      </c>
      <c r="K89" s="153"/>
      <c r="L89" s="153"/>
      <c r="M89" s="153"/>
      <c r="N89" s="153"/>
      <c r="O89" s="153"/>
      <c r="P89" s="153"/>
      <c r="Q89" s="153"/>
      <c r="R89" s="153">
        <v>1</v>
      </c>
      <c r="S89" s="153">
        <v>1</v>
      </c>
      <c r="T89" s="153"/>
      <c r="U89" s="153">
        <v>2</v>
      </c>
      <c r="V89" s="153"/>
      <c r="DK89" s="129"/>
      <c r="DL89" s="129"/>
      <c r="DM89" s="129"/>
      <c r="DU89" s="129"/>
    </row>
    <row r="90" spans="1:125" x14ac:dyDescent="0.25">
      <c r="A90" s="8" t="s">
        <v>228</v>
      </c>
      <c r="B90" s="8">
        <v>4</v>
      </c>
      <c r="F90"/>
      <c r="G90" t="s">
        <v>268</v>
      </c>
      <c r="K90" s="153"/>
      <c r="L90" s="153"/>
      <c r="M90" s="153"/>
      <c r="N90" s="153"/>
      <c r="O90" s="153">
        <v>1</v>
      </c>
      <c r="P90" s="153"/>
      <c r="Q90" s="153"/>
      <c r="R90" s="153">
        <v>2</v>
      </c>
      <c r="S90" s="153"/>
      <c r="T90" s="153"/>
      <c r="U90" s="153">
        <v>1</v>
      </c>
      <c r="V90" s="153">
        <v>1</v>
      </c>
      <c r="DK90" s="129"/>
      <c r="DL90" s="129"/>
      <c r="DM90" s="129"/>
      <c r="DU90" s="129"/>
    </row>
    <row r="91" spans="1:125" x14ac:dyDescent="0.25">
      <c r="A91" s="8" t="s">
        <v>226</v>
      </c>
      <c r="B91" s="8">
        <v>5</v>
      </c>
      <c r="F91"/>
      <c r="G91" t="s">
        <v>203</v>
      </c>
      <c r="K91" s="153"/>
      <c r="L91" s="153"/>
      <c r="M91" s="153"/>
      <c r="N91" s="153"/>
      <c r="O91" s="153"/>
      <c r="P91" s="153"/>
      <c r="Q91" s="153">
        <v>1</v>
      </c>
      <c r="R91" s="153">
        <v>1</v>
      </c>
      <c r="S91" s="153"/>
      <c r="T91" s="153"/>
      <c r="U91" s="153">
        <v>1</v>
      </c>
      <c r="V91" s="153"/>
      <c r="DK91" s="129"/>
      <c r="DL91" s="129"/>
      <c r="DM91" s="129"/>
      <c r="DU91" s="129"/>
    </row>
    <row r="92" spans="1:125" x14ac:dyDescent="0.25">
      <c r="A92" s="8" t="s">
        <v>257</v>
      </c>
      <c r="B92" s="8">
        <v>5</v>
      </c>
      <c r="F92"/>
      <c r="G92" t="s">
        <v>186</v>
      </c>
      <c r="K92" s="153"/>
      <c r="L92" s="153"/>
      <c r="M92" s="153"/>
      <c r="N92" s="153"/>
      <c r="O92" s="153">
        <v>1</v>
      </c>
      <c r="P92" s="153"/>
      <c r="Q92" s="153"/>
      <c r="R92" s="153"/>
      <c r="S92" s="153">
        <v>1</v>
      </c>
      <c r="T92" s="153"/>
      <c r="U92" s="153"/>
      <c r="V92" s="153"/>
      <c r="DK92" s="129"/>
      <c r="DL92" s="129"/>
      <c r="DM92" s="129"/>
      <c r="DU92" s="129"/>
    </row>
    <row r="93" spans="1:125" x14ac:dyDescent="0.25">
      <c r="A93" s="8" t="s">
        <v>308</v>
      </c>
      <c r="B93" s="8">
        <v>1</v>
      </c>
      <c r="F93"/>
      <c r="G93" t="s">
        <v>204</v>
      </c>
      <c r="K93" s="153"/>
      <c r="L93" s="153"/>
      <c r="M93" s="153"/>
      <c r="N93" s="153"/>
      <c r="O93" s="153"/>
      <c r="P93" s="153"/>
      <c r="Q93" s="153">
        <v>1</v>
      </c>
      <c r="R93" s="153"/>
      <c r="S93" s="153">
        <v>1</v>
      </c>
      <c r="T93" s="153"/>
      <c r="U93" s="153"/>
      <c r="V93" s="153"/>
      <c r="DK93" s="129"/>
      <c r="DL93" s="129"/>
      <c r="DM93" s="129"/>
      <c r="DU93" s="129"/>
    </row>
    <row r="94" spans="1:125" x14ac:dyDescent="0.25">
      <c r="A94" s="8" t="s">
        <v>234</v>
      </c>
      <c r="B94" s="8">
        <v>6</v>
      </c>
      <c r="F94"/>
      <c r="G94" t="s">
        <v>284</v>
      </c>
      <c r="K94" s="153"/>
      <c r="L94" s="153"/>
      <c r="M94" s="153"/>
      <c r="N94" s="153"/>
      <c r="O94" s="153"/>
      <c r="P94" s="153">
        <v>1</v>
      </c>
      <c r="Q94" s="153"/>
      <c r="R94" s="153"/>
      <c r="S94" s="153"/>
      <c r="T94" s="153">
        <v>1</v>
      </c>
      <c r="U94" s="153"/>
      <c r="V94" s="153"/>
      <c r="DK94" s="129"/>
      <c r="DL94" s="129"/>
      <c r="DM94" s="129"/>
      <c r="DU94" s="129"/>
    </row>
    <row r="95" spans="1:125" x14ac:dyDescent="0.25">
      <c r="A95" s="8" t="s">
        <v>258</v>
      </c>
      <c r="B95" s="8">
        <v>9</v>
      </c>
      <c r="F95"/>
      <c r="G95" t="s">
        <v>189</v>
      </c>
      <c r="K95" s="153"/>
      <c r="L95" s="153"/>
      <c r="M95" s="153"/>
      <c r="N95" s="153"/>
      <c r="O95" s="153"/>
      <c r="P95" s="153"/>
      <c r="Q95" s="153">
        <v>1</v>
      </c>
      <c r="R95" s="153"/>
      <c r="S95" s="153">
        <v>1</v>
      </c>
      <c r="T95" s="153"/>
      <c r="U95" s="153"/>
      <c r="V95" s="153"/>
      <c r="DK95" s="129"/>
      <c r="DL95" s="129"/>
      <c r="DM95" s="129"/>
      <c r="DU95" s="129"/>
    </row>
    <row r="96" spans="1:125" x14ac:dyDescent="0.25">
      <c r="A96" s="8" t="s">
        <v>211</v>
      </c>
      <c r="B96" s="8">
        <v>9</v>
      </c>
      <c r="F96"/>
      <c r="G96" t="s">
        <v>190</v>
      </c>
      <c r="K96" s="153"/>
      <c r="L96" s="153"/>
      <c r="M96" s="153"/>
      <c r="N96" s="153"/>
      <c r="O96" s="153">
        <v>1</v>
      </c>
      <c r="P96" s="153"/>
      <c r="Q96" s="153"/>
      <c r="R96" s="153"/>
      <c r="S96" s="153"/>
      <c r="T96" s="153"/>
      <c r="U96" s="153">
        <v>1</v>
      </c>
      <c r="V96" s="153">
        <v>1</v>
      </c>
      <c r="DK96" s="129"/>
      <c r="DL96" s="129"/>
      <c r="DM96" s="129"/>
      <c r="DU96" s="129"/>
    </row>
    <row r="97" spans="1:125" x14ac:dyDescent="0.25">
      <c r="A97" s="8" t="s">
        <v>287</v>
      </c>
      <c r="B97" s="8">
        <v>4</v>
      </c>
      <c r="F97"/>
      <c r="G97" t="s">
        <v>188</v>
      </c>
      <c r="K97" s="153"/>
      <c r="L97" s="153"/>
      <c r="M97" s="153"/>
      <c r="N97" s="153"/>
      <c r="O97" s="153"/>
      <c r="P97" s="153"/>
      <c r="Q97" s="153"/>
      <c r="R97" s="153">
        <v>1</v>
      </c>
      <c r="S97" s="153"/>
      <c r="T97" s="153"/>
      <c r="U97" s="153"/>
      <c r="V97" s="153"/>
      <c r="DK97" s="129"/>
      <c r="DL97" s="129"/>
      <c r="DM97" s="129"/>
      <c r="DU97" s="129"/>
    </row>
    <row r="98" spans="1:125" x14ac:dyDescent="0.25">
      <c r="A98" s="8" t="s">
        <v>236</v>
      </c>
      <c r="B98" s="8">
        <v>2</v>
      </c>
      <c r="F98"/>
      <c r="G98" t="s">
        <v>278</v>
      </c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>
        <v>1</v>
      </c>
      <c r="DK98" s="129"/>
      <c r="DL98" s="129"/>
      <c r="DM98" s="129"/>
      <c r="DU98" s="129"/>
    </row>
    <row r="99" spans="1:125" x14ac:dyDescent="0.25">
      <c r="A99" s="8" t="s">
        <v>309</v>
      </c>
      <c r="B99" s="8">
        <v>4</v>
      </c>
      <c r="F99"/>
      <c r="G99" t="s">
        <v>281</v>
      </c>
      <c r="K99" s="153"/>
      <c r="L99" s="153"/>
      <c r="M99" s="153"/>
      <c r="N99" s="153"/>
      <c r="O99" s="153"/>
      <c r="P99" s="153">
        <v>1</v>
      </c>
      <c r="Q99" s="153"/>
      <c r="R99" s="153">
        <v>1</v>
      </c>
      <c r="S99" s="153">
        <v>1</v>
      </c>
      <c r="T99" s="153"/>
      <c r="U99" s="153"/>
      <c r="V99" s="153">
        <v>2</v>
      </c>
      <c r="DK99" s="129"/>
      <c r="DL99" s="129"/>
      <c r="DM99" s="129"/>
      <c r="DU99" s="129"/>
    </row>
    <row r="100" spans="1:125" x14ac:dyDescent="0.25">
      <c r="A100" s="8" t="s">
        <v>252</v>
      </c>
      <c r="B100" s="8">
        <v>2</v>
      </c>
      <c r="F100"/>
      <c r="G100" t="s">
        <v>187</v>
      </c>
      <c r="K100" s="153"/>
      <c r="L100" s="153"/>
      <c r="M100" s="153"/>
      <c r="N100" s="153"/>
      <c r="O100" s="153"/>
      <c r="P100" s="153"/>
      <c r="Q100" s="153">
        <v>1</v>
      </c>
      <c r="R100" s="153"/>
      <c r="S100" s="153"/>
      <c r="T100" s="153"/>
      <c r="U100" s="153">
        <v>1</v>
      </c>
      <c r="V100" s="153"/>
      <c r="DK100" s="129"/>
      <c r="DL100" s="129"/>
      <c r="DM100" s="129"/>
      <c r="DU100" s="129"/>
    </row>
    <row r="101" spans="1:125" x14ac:dyDescent="0.25">
      <c r="A101" s="8" t="s">
        <v>185</v>
      </c>
      <c r="B101" s="8">
        <v>3</v>
      </c>
      <c r="F101"/>
      <c r="G101" t="s">
        <v>201</v>
      </c>
      <c r="K101" s="153"/>
      <c r="L101" s="153"/>
      <c r="M101" s="153"/>
      <c r="N101" s="153"/>
      <c r="O101" s="153"/>
      <c r="P101" s="153">
        <v>1</v>
      </c>
      <c r="Q101" s="153"/>
      <c r="R101" s="153">
        <v>1</v>
      </c>
      <c r="S101" s="153"/>
      <c r="T101" s="153"/>
      <c r="U101" s="153">
        <v>1</v>
      </c>
      <c r="V101" s="153"/>
      <c r="DK101" s="129"/>
      <c r="DL101" s="129"/>
      <c r="DM101" s="129"/>
      <c r="DU101" s="129"/>
    </row>
    <row r="102" spans="1:125" x14ac:dyDescent="0.25">
      <c r="A102" s="8" t="s">
        <v>239</v>
      </c>
      <c r="B102" s="8">
        <v>5</v>
      </c>
      <c r="F102"/>
      <c r="G102" t="s">
        <v>202</v>
      </c>
      <c r="K102" s="153"/>
      <c r="L102" s="153"/>
      <c r="M102" s="153"/>
      <c r="N102" s="153"/>
      <c r="O102" s="153"/>
      <c r="P102" s="153">
        <v>1</v>
      </c>
      <c r="Q102" s="153"/>
      <c r="R102" s="153">
        <v>1</v>
      </c>
      <c r="S102" s="153"/>
      <c r="T102" s="153"/>
      <c r="U102" s="153"/>
      <c r="V102" s="153">
        <v>1</v>
      </c>
      <c r="DK102" s="129"/>
      <c r="DL102" s="129"/>
      <c r="DM102" s="129"/>
      <c r="DU102" s="129"/>
    </row>
    <row r="103" spans="1:125" x14ac:dyDescent="0.25">
      <c r="A103" s="8" t="s">
        <v>270</v>
      </c>
      <c r="B103" s="8">
        <v>3</v>
      </c>
      <c r="F103"/>
      <c r="G103" t="s">
        <v>208</v>
      </c>
      <c r="K103" s="153"/>
      <c r="L103" s="153"/>
      <c r="M103" s="153"/>
      <c r="N103" s="153"/>
      <c r="O103" s="153"/>
      <c r="P103" s="153"/>
      <c r="Q103" s="153">
        <v>1</v>
      </c>
      <c r="R103" s="153"/>
      <c r="S103" s="153"/>
      <c r="T103" s="153"/>
      <c r="U103" s="153"/>
      <c r="V103" s="153"/>
      <c r="DK103" s="129"/>
      <c r="DL103" s="129"/>
      <c r="DM103" s="129"/>
      <c r="DU103" s="129"/>
    </row>
    <row r="104" spans="1:125" x14ac:dyDescent="0.25">
      <c r="A104" s="8" t="s">
        <v>242</v>
      </c>
      <c r="B104" s="8">
        <v>2</v>
      </c>
      <c r="F104"/>
      <c r="G104" t="s">
        <v>300</v>
      </c>
      <c r="K104" s="153"/>
      <c r="L104" s="153"/>
      <c r="M104" s="153"/>
      <c r="N104" s="153"/>
      <c r="O104" s="153"/>
      <c r="P104" s="153"/>
      <c r="Q104" s="153"/>
      <c r="R104" s="153">
        <v>1</v>
      </c>
      <c r="S104" s="153"/>
      <c r="T104" s="153"/>
      <c r="U104" s="153"/>
      <c r="V104" s="153"/>
      <c r="DK104" s="129"/>
      <c r="DL104" s="129"/>
      <c r="DM104" s="129"/>
      <c r="DU104" s="129"/>
    </row>
    <row r="105" spans="1:125" x14ac:dyDescent="0.25">
      <c r="A105" s="8" t="s">
        <v>269</v>
      </c>
      <c r="B105" s="8">
        <v>4</v>
      </c>
      <c r="F105"/>
      <c r="G105" t="s">
        <v>207</v>
      </c>
      <c r="K105" s="153"/>
      <c r="L105" s="153"/>
      <c r="M105" s="153"/>
      <c r="N105" s="153"/>
      <c r="O105" s="153"/>
      <c r="P105" s="153">
        <v>1</v>
      </c>
      <c r="Q105" s="153"/>
      <c r="R105" s="153"/>
      <c r="S105" s="153">
        <v>1</v>
      </c>
      <c r="T105" s="153"/>
      <c r="U105" s="153"/>
      <c r="V105" s="153"/>
      <c r="CC105" s="129"/>
      <c r="CD105" s="129"/>
      <c r="CE105" s="129"/>
      <c r="CF105" s="129"/>
      <c r="CG105" s="129"/>
      <c r="CH105" s="129"/>
      <c r="CI105" s="129"/>
      <c r="DK105" s="129"/>
      <c r="DL105" s="129"/>
      <c r="DM105" s="129"/>
      <c r="DU105" s="129"/>
    </row>
    <row r="106" spans="1:125" x14ac:dyDescent="0.25">
      <c r="A106" s="8" t="s">
        <v>203</v>
      </c>
      <c r="B106" s="8">
        <v>3</v>
      </c>
      <c r="F106"/>
      <c r="G106" t="s">
        <v>293</v>
      </c>
      <c r="K106" s="153"/>
      <c r="L106" s="153"/>
      <c r="M106" s="153"/>
      <c r="N106" s="153"/>
      <c r="O106" s="153"/>
      <c r="P106" s="153"/>
      <c r="Q106" s="153">
        <v>1</v>
      </c>
      <c r="R106" s="153"/>
      <c r="S106" s="153">
        <v>1</v>
      </c>
      <c r="T106" s="153"/>
      <c r="U106" s="153"/>
      <c r="V106" s="153"/>
      <c r="CC106" s="129"/>
      <c r="CD106" s="129"/>
      <c r="CE106" s="129"/>
      <c r="CF106" s="129"/>
      <c r="CG106" s="129"/>
      <c r="CH106" s="129"/>
      <c r="CI106" s="129"/>
      <c r="DK106" s="129"/>
      <c r="DL106" s="129"/>
      <c r="DM106" s="129"/>
      <c r="DU106" s="129"/>
    </row>
    <row r="107" spans="1:125" x14ac:dyDescent="0.25">
      <c r="A107" s="8" t="s">
        <v>186</v>
      </c>
      <c r="B107" s="8">
        <v>2</v>
      </c>
      <c r="F107"/>
      <c r="G107" t="s">
        <v>301</v>
      </c>
      <c r="K107" s="153"/>
      <c r="L107" s="153"/>
      <c r="M107" s="153"/>
      <c r="N107" s="153"/>
      <c r="O107" s="153">
        <v>1</v>
      </c>
      <c r="P107" s="153"/>
      <c r="Q107" s="153"/>
      <c r="R107" s="153">
        <v>1</v>
      </c>
      <c r="S107" s="153">
        <v>1</v>
      </c>
      <c r="T107" s="153"/>
      <c r="U107" s="153"/>
      <c r="V107" s="153">
        <v>1</v>
      </c>
      <c r="CC107" s="129"/>
      <c r="CD107" s="129"/>
      <c r="CE107" s="129"/>
      <c r="CF107" s="129"/>
      <c r="CG107" s="129"/>
      <c r="CH107" s="129"/>
      <c r="CI107" s="129"/>
      <c r="DK107" s="129"/>
      <c r="DL107" s="129"/>
      <c r="DM107" s="129"/>
      <c r="DU107" s="129"/>
    </row>
    <row r="108" spans="1:125" x14ac:dyDescent="0.25">
      <c r="A108" s="8" t="s">
        <v>241</v>
      </c>
      <c r="B108" s="8">
        <v>4</v>
      </c>
      <c r="F108"/>
      <c r="G108" t="s">
        <v>294</v>
      </c>
      <c r="K108" s="153"/>
      <c r="L108" s="153"/>
      <c r="M108" s="153"/>
      <c r="N108" s="153"/>
      <c r="O108" s="153"/>
      <c r="P108" s="153"/>
      <c r="Q108" s="153"/>
      <c r="R108" s="153">
        <v>2</v>
      </c>
      <c r="S108" s="153"/>
      <c r="T108" s="153"/>
      <c r="U108" s="153"/>
      <c r="V108" s="153">
        <v>1</v>
      </c>
      <c r="CC108" s="129"/>
      <c r="CD108" s="129"/>
      <c r="CE108" s="129"/>
      <c r="CF108" s="129"/>
      <c r="CG108" s="129"/>
      <c r="CH108" s="129"/>
      <c r="CI108" s="129"/>
      <c r="DK108" s="129"/>
      <c r="DL108" s="129"/>
      <c r="DM108" s="129"/>
      <c r="DU108" s="129"/>
    </row>
    <row r="109" spans="1:125" x14ac:dyDescent="0.25">
      <c r="A109" s="8" t="s">
        <v>181</v>
      </c>
      <c r="B109" s="8">
        <v>3</v>
      </c>
      <c r="F109"/>
      <c r="G109" t="s">
        <v>295</v>
      </c>
      <c r="K109" s="153"/>
      <c r="L109" s="153"/>
      <c r="M109" s="153"/>
      <c r="N109" s="153"/>
      <c r="O109" s="153"/>
      <c r="P109" s="153"/>
      <c r="Q109" s="153"/>
      <c r="R109" s="153">
        <v>2</v>
      </c>
      <c r="S109" s="153"/>
      <c r="T109" s="153"/>
      <c r="U109" s="153"/>
      <c r="V109" s="153"/>
      <c r="DU109" s="129"/>
    </row>
    <row r="110" spans="1:125" x14ac:dyDescent="0.25">
      <c r="A110" s="8" t="s">
        <v>182</v>
      </c>
      <c r="B110" s="8">
        <v>3</v>
      </c>
      <c r="F110"/>
      <c r="G110" t="s">
        <v>299</v>
      </c>
      <c r="K110" s="153"/>
      <c r="L110" s="153"/>
      <c r="M110" s="153"/>
      <c r="N110" s="153"/>
      <c r="O110" s="153"/>
      <c r="P110" s="153"/>
      <c r="Q110" s="153"/>
      <c r="R110" s="153"/>
      <c r="S110" s="153">
        <v>2</v>
      </c>
      <c r="T110" s="153"/>
      <c r="U110" s="153"/>
      <c r="V110" s="153"/>
      <c r="AQ110" s="129"/>
      <c r="AR110" s="129"/>
      <c r="AS110" s="129"/>
      <c r="AT110" s="129"/>
      <c r="AU110" s="129"/>
      <c r="AV110" s="129"/>
      <c r="AW110" s="129"/>
      <c r="AX110" s="129"/>
      <c r="AY110" s="129"/>
      <c r="DU110" s="129"/>
    </row>
    <row r="111" spans="1:125" x14ac:dyDescent="0.25">
      <c r="A111" s="8" t="s">
        <v>267</v>
      </c>
      <c r="B111" s="8">
        <v>5</v>
      </c>
      <c r="F111"/>
      <c r="G111" t="s">
        <v>240</v>
      </c>
      <c r="K111" s="153"/>
      <c r="L111" s="153"/>
      <c r="M111" s="153"/>
      <c r="N111" s="153"/>
      <c r="O111" s="153"/>
      <c r="P111" s="153">
        <v>1</v>
      </c>
      <c r="Q111" s="153"/>
      <c r="R111" s="153"/>
      <c r="S111" s="153"/>
      <c r="T111" s="153">
        <v>1</v>
      </c>
      <c r="U111" s="153"/>
      <c r="V111" s="153"/>
      <c r="AQ111" s="129"/>
      <c r="AR111" s="129"/>
      <c r="AS111" s="129"/>
      <c r="AT111" s="129"/>
      <c r="AU111" s="129"/>
      <c r="AV111" s="129"/>
      <c r="AW111" s="129"/>
      <c r="AX111" s="129"/>
      <c r="AY111" s="129"/>
      <c r="CY111" s="129"/>
      <c r="CZ111" s="129"/>
      <c r="DA111" s="129"/>
      <c r="DB111" s="129"/>
      <c r="DC111" s="129"/>
      <c r="DD111" s="129"/>
      <c r="DE111" s="129"/>
      <c r="DU111" s="129"/>
    </row>
    <row r="112" spans="1:125" x14ac:dyDescent="0.25">
      <c r="A112" s="8" t="s">
        <v>191</v>
      </c>
      <c r="B112" s="8">
        <v>2</v>
      </c>
      <c r="F112"/>
      <c r="G112" t="s">
        <v>280</v>
      </c>
      <c r="K112" s="153"/>
      <c r="L112" s="153"/>
      <c r="M112" s="153"/>
      <c r="N112" s="153"/>
      <c r="O112" s="153"/>
      <c r="P112" s="153"/>
      <c r="Q112" s="153"/>
      <c r="R112" s="153">
        <v>1</v>
      </c>
      <c r="S112" s="153"/>
      <c r="T112" s="153"/>
      <c r="U112" s="153"/>
      <c r="V112" s="153"/>
      <c r="AQ112" s="129"/>
      <c r="AR112" s="129"/>
      <c r="AS112" s="129"/>
      <c r="AT112" s="129"/>
      <c r="AU112" s="129"/>
      <c r="AV112" s="129"/>
      <c r="AW112" s="129"/>
      <c r="AX112" s="129"/>
      <c r="AY112" s="129"/>
      <c r="CY112" s="129"/>
      <c r="CZ112" s="129"/>
      <c r="DA112" s="129"/>
      <c r="DB112" s="129"/>
      <c r="DC112" s="129"/>
      <c r="DD112" s="129"/>
      <c r="DE112" s="129"/>
      <c r="DU112" s="129"/>
    </row>
    <row r="113" spans="1:125" x14ac:dyDescent="0.25">
      <c r="A113" s="8" t="s">
        <v>310</v>
      </c>
      <c r="B113" s="8">
        <v>3</v>
      </c>
      <c r="F113"/>
      <c r="G113" t="s">
        <v>231</v>
      </c>
      <c r="K113" s="153"/>
      <c r="L113" s="153"/>
      <c r="M113" s="153"/>
      <c r="N113" s="153"/>
      <c r="O113" s="153"/>
      <c r="P113" s="153"/>
      <c r="Q113" s="153"/>
      <c r="R113" s="153">
        <v>2</v>
      </c>
      <c r="S113" s="153"/>
      <c r="T113" s="153"/>
      <c r="U113" s="153"/>
      <c r="V113" s="153"/>
      <c r="AQ113" s="129"/>
      <c r="AR113" s="129"/>
      <c r="AS113" s="129"/>
      <c r="AT113" s="129"/>
      <c r="AU113" s="129"/>
      <c r="AV113" s="129"/>
      <c r="AW113" s="129"/>
      <c r="AX113" s="129"/>
      <c r="AY113" s="129"/>
      <c r="CY113" s="129"/>
      <c r="CZ113" s="129"/>
      <c r="DA113" s="129"/>
      <c r="DB113" s="129"/>
      <c r="DC113" s="129"/>
      <c r="DD113" s="129"/>
      <c r="DE113" s="129"/>
      <c r="DU113" s="129"/>
    </row>
    <row r="114" spans="1:125" x14ac:dyDescent="0.25">
      <c r="A114" s="8" t="s">
        <v>261</v>
      </c>
      <c r="B114" s="8">
        <v>4</v>
      </c>
      <c r="F114"/>
      <c r="G114" t="s">
        <v>256</v>
      </c>
      <c r="K114" s="153"/>
      <c r="L114" s="153"/>
      <c r="M114" s="153"/>
      <c r="N114" s="153"/>
      <c r="O114" s="153"/>
      <c r="P114" s="153"/>
      <c r="Q114" s="153"/>
      <c r="R114" s="153"/>
      <c r="S114" s="153"/>
      <c r="T114" s="153">
        <v>2</v>
      </c>
      <c r="U114" s="153"/>
      <c r="V114" s="153"/>
      <c r="BP114" s="129"/>
      <c r="BQ114" s="129"/>
      <c r="BR114" s="129"/>
      <c r="BS114" s="129"/>
      <c r="BT114" s="129"/>
      <c r="BU114" s="129"/>
      <c r="BV114" s="129"/>
      <c r="CY114" s="129"/>
      <c r="CZ114" s="129"/>
      <c r="DA114" s="129"/>
      <c r="DB114" s="129"/>
      <c r="DC114" s="129"/>
      <c r="DD114" s="129"/>
      <c r="DE114" s="129"/>
      <c r="DU114" s="129"/>
    </row>
    <row r="115" spans="1:125" x14ac:dyDescent="0.25">
      <c r="A115" s="8" t="s">
        <v>311</v>
      </c>
      <c r="B115" s="8">
        <v>5</v>
      </c>
      <c r="F115"/>
      <c r="G115" t="s">
        <v>254</v>
      </c>
      <c r="K115" s="153"/>
      <c r="L115" s="153"/>
      <c r="M115" s="153"/>
      <c r="N115" s="153"/>
      <c r="O115" s="153"/>
      <c r="P115" s="153"/>
      <c r="Q115" s="153"/>
      <c r="R115" s="153"/>
      <c r="S115" s="153"/>
      <c r="T115" s="153">
        <v>2</v>
      </c>
      <c r="U115" s="153"/>
      <c r="V115" s="153"/>
      <c r="BP115" s="129"/>
      <c r="BQ115" s="129"/>
      <c r="BR115" s="129"/>
      <c r="BS115" s="129"/>
      <c r="BT115" s="129"/>
      <c r="BU115" s="129"/>
      <c r="BV115" s="129"/>
      <c r="CO115" s="129"/>
      <c r="CP115" s="129"/>
      <c r="DU115" s="129"/>
    </row>
    <row r="116" spans="1:125" x14ac:dyDescent="0.25">
      <c r="A116" s="8" t="s">
        <v>209</v>
      </c>
      <c r="B116" s="8">
        <v>3</v>
      </c>
      <c r="F116"/>
      <c r="G116" t="s">
        <v>283</v>
      </c>
      <c r="K116" s="153"/>
      <c r="L116" s="153"/>
      <c r="M116" s="153"/>
      <c r="N116" s="153"/>
      <c r="O116" s="153"/>
      <c r="P116" s="153"/>
      <c r="Q116" s="153"/>
      <c r="R116" s="153"/>
      <c r="S116" s="153">
        <v>2</v>
      </c>
      <c r="T116" s="153"/>
      <c r="U116" s="153"/>
      <c r="V116" s="153"/>
      <c r="BP116" s="129"/>
      <c r="BQ116" s="129"/>
      <c r="BR116" s="129"/>
      <c r="BS116" s="129"/>
      <c r="BT116" s="129"/>
      <c r="BU116" s="129"/>
      <c r="BV116" s="129"/>
      <c r="CO116" s="129"/>
      <c r="CP116" s="129"/>
      <c r="DU116" s="129"/>
    </row>
    <row r="117" spans="1:125" x14ac:dyDescent="0.25">
      <c r="A117" s="8" t="s">
        <v>210</v>
      </c>
      <c r="B117" s="8">
        <v>2</v>
      </c>
      <c r="F117"/>
      <c r="G117" t="s">
        <v>205</v>
      </c>
      <c r="K117" s="153"/>
      <c r="L117" s="153"/>
      <c r="M117" s="153"/>
      <c r="N117" s="153"/>
      <c r="O117" s="153"/>
      <c r="P117" s="153"/>
      <c r="Q117" s="153"/>
      <c r="R117" s="153"/>
      <c r="S117" s="153">
        <v>2</v>
      </c>
      <c r="T117" s="153"/>
      <c r="U117" s="153"/>
      <c r="V117" s="153"/>
      <c r="BP117" s="129"/>
      <c r="BQ117" s="129"/>
      <c r="BR117" s="129"/>
      <c r="BS117" s="129"/>
      <c r="BT117" s="129"/>
      <c r="BU117" s="129"/>
      <c r="BV117" s="129"/>
      <c r="CO117" s="129"/>
      <c r="CP117" s="129"/>
      <c r="DU117" s="129"/>
    </row>
    <row r="118" spans="1:125" x14ac:dyDescent="0.25">
      <c r="A118" s="8" t="s">
        <v>206</v>
      </c>
      <c r="B118" s="8">
        <v>1</v>
      </c>
      <c r="F118"/>
      <c r="G118" t="s">
        <v>275</v>
      </c>
      <c r="K118" s="153"/>
      <c r="L118" s="153"/>
      <c r="M118" s="153"/>
      <c r="N118" s="153"/>
      <c r="O118" s="153"/>
      <c r="P118" s="153"/>
      <c r="Q118" s="153"/>
      <c r="R118" s="153"/>
      <c r="S118" s="153"/>
      <c r="T118" s="153">
        <v>2</v>
      </c>
      <c r="U118" s="153"/>
      <c r="V118" s="153"/>
      <c r="CO118" s="129"/>
      <c r="CP118" s="129"/>
      <c r="DU118" s="129"/>
    </row>
    <row r="119" spans="1:125" x14ac:dyDescent="0.25">
      <c r="A119" s="8" t="s">
        <v>265</v>
      </c>
      <c r="B119" s="8">
        <v>6</v>
      </c>
      <c r="F119"/>
      <c r="G119" t="s">
        <v>230</v>
      </c>
      <c r="K119" s="153"/>
      <c r="L119" s="153"/>
      <c r="M119" s="153"/>
      <c r="N119" s="153"/>
      <c r="O119" s="153"/>
      <c r="P119" s="153">
        <v>1</v>
      </c>
      <c r="Q119" s="153"/>
      <c r="R119" s="153"/>
      <c r="S119" s="153"/>
      <c r="T119" s="153">
        <v>1</v>
      </c>
      <c r="U119" s="153"/>
      <c r="V119" s="153"/>
      <c r="DU119" s="129"/>
    </row>
    <row r="120" spans="1:125" x14ac:dyDescent="0.25">
      <c r="A120" s="8" t="s">
        <v>219</v>
      </c>
      <c r="B120" s="8">
        <v>6</v>
      </c>
      <c r="F120"/>
      <c r="G120" t="s">
        <v>255</v>
      </c>
      <c r="K120" s="153"/>
      <c r="L120" s="153"/>
      <c r="M120" s="153"/>
      <c r="N120" s="153"/>
      <c r="O120" s="153"/>
      <c r="P120" s="153">
        <v>1</v>
      </c>
      <c r="Q120" s="153">
        <v>1</v>
      </c>
      <c r="R120" s="153">
        <v>2</v>
      </c>
      <c r="S120" s="153"/>
      <c r="T120" s="153"/>
      <c r="U120" s="153">
        <v>1</v>
      </c>
      <c r="V120" s="153"/>
      <c r="DU120" s="129"/>
    </row>
    <row r="121" spans="1:125" x14ac:dyDescent="0.25">
      <c r="A121" s="8" t="s">
        <v>218</v>
      </c>
      <c r="B121" s="8">
        <v>5</v>
      </c>
      <c r="F121"/>
      <c r="G121" t="s">
        <v>290</v>
      </c>
      <c r="K121" s="153"/>
      <c r="L121" s="153"/>
      <c r="M121" s="153"/>
      <c r="N121" s="153"/>
      <c r="O121" s="153"/>
      <c r="P121" s="153">
        <v>3</v>
      </c>
      <c r="Q121" s="153">
        <v>1</v>
      </c>
      <c r="R121" s="153"/>
      <c r="S121" s="153">
        <v>2</v>
      </c>
      <c r="T121" s="153"/>
      <c r="U121" s="153"/>
      <c r="V121" s="153"/>
      <c r="DU121" s="129"/>
    </row>
    <row r="122" spans="1:125" x14ac:dyDescent="0.25">
      <c r="A122" s="8" t="s">
        <v>229</v>
      </c>
      <c r="B122" s="8">
        <v>2</v>
      </c>
      <c r="F122"/>
      <c r="G122" t="s">
        <v>291</v>
      </c>
      <c r="K122" s="153"/>
      <c r="L122" s="153"/>
      <c r="M122" s="153"/>
      <c r="N122" s="153"/>
      <c r="O122" s="153"/>
      <c r="P122" s="153">
        <v>3</v>
      </c>
      <c r="Q122" s="153">
        <v>2</v>
      </c>
      <c r="R122" s="153">
        <v>2</v>
      </c>
      <c r="S122" s="153"/>
      <c r="T122" s="153"/>
      <c r="U122" s="153">
        <v>1</v>
      </c>
      <c r="V122" s="153"/>
      <c r="DU122" s="129"/>
    </row>
    <row r="123" spans="1:125" x14ac:dyDescent="0.25">
      <c r="A123" s="8" t="s">
        <v>253</v>
      </c>
      <c r="B123" s="8">
        <v>6</v>
      </c>
      <c r="F123"/>
      <c r="G123" t="s">
        <v>297</v>
      </c>
      <c r="K123" s="153"/>
      <c r="L123" s="153"/>
      <c r="M123" s="153"/>
      <c r="N123" s="153"/>
      <c r="O123" s="153"/>
      <c r="P123" s="153">
        <v>3</v>
      </c>
      <c r="Q123" s="153">
        <v>1</v>
      </c>
      <c r="R123" s="153">
        <v>1</v>
      </c>
      <c r="S123" s="153"/>
      <c r="T123" s="153">
        <v>2</v>
      </c>
      <c r="U123" s="153"/>
      <c r="V123" s="153"/>
      <c r="DU123" s="129"/>
    </row>
    <row r="124" spans="1:125" x14ac:dyDescent="0.25">
      <c r="A124" s="8" t="s">
        <v>263</v>
      </c>
      <c r="B124" s="8">
        <v>3</v>
      </c>
      <c r="F124"/>
      <c r="G124" t="s">
        <v>292</v>
      </c>
      <c r="K124" s="153"/>
      <c r="L124" s="153"/>
      <c r="M124" s="153"/>
      <c r="N124" s="153"/>
      <c r="O124" s="153"/>
      <c r="P124" s="153">
        <v>3</v>
      </c>
      <c r="Q124" s="153">
        <v>2</v>
      </c>
      <c r="R124" s="153"/>
      <c r="S124" s="153">
        <v>2</v>
      </c>
      <c r="T124" s="153"/>
      <c r="U124" s="153"/>
      <c r="V124" s="153"/>
      <c r="DU124" s="129"/>
    </row>
    <row r="125" spans="1:125" x14ac:dyDescent="0.25">
      <c r="A125" s="8" t="s">
        <v>251</v>
      </c>
      <c r="B125" s="8">
        <v>3</v>
      </c>
      <c r="F125"/>
      <c r="G125" t="s">
        <v>289</v>
      </c>
      <c r="K125" s="153"/>
      <c r="L125" s="153"/>
      <c r="M125" s="153"/>
      <c r="N125" s="153"/>
      <c r="O125" s="153"/>
      <c r="P125" s="153">
        <v>4</v>
      </c>
      <c r="Q125" s="153">
        <v>2</v>
      </c>
      <c r="R125" s="153"/>
      <c r="S125" s="153"/>
      <c r="T125" s="153">
        <v>2</v>
      </c>
      <c r="U125" s="153"/>
      <c r="V125" s="153"/>
      <c r="DU125" s="129"/>
    </row>
    <row r="126" spans="1:125" x14ac:dyDescent="0.25">
      <c r="A126" s="8" t="s">
        <v>250</v>
      </c>
      <c r="B126" s="8">
        <v>3</v>
      </c>
      <c r="F126"/>
      <c r="G126" t="s">
        <v>298</v>
      </c>
      <c r="K126" s="153"/>
      <c r="L126" s="153"/>
      <c r="M126" s="153"/>
      <c r="N126" s="153"/>
      <c r="O126" s="153"/>
      <c r="P126" s="153">
        <v>3</v>
      </c>
      <c r="Q126" s="153">
        <v>3</v>
      </c>
      <c r="R126" s="153"/>
      <c r="S126" s="153">
        <v>2</v>
      </c>
      <c r="T126" s="153"/>
      <c r="U126" s="153"/>
      <c r="V126" s="153"/>
    </row>
    <row r="127" spans="1:125" x14ac:dyDescent="0.25">
      <c r="A127" s="8" t="s">
        <v>11</v>
      </c>
      <c r="B127" s="8">
        <v>622</v>
      </c>
      <c r="F127"/>
      <c r="G127" t="s">
        <v>288</v>
      </c>
      <c r="K127" s="153"/>
      <c r="L127" s="153"/>
      <c r="M127" s="153"/>
      <c r="N127" s="153"/>
      <c r="O127" s="153"/>
      <c r="P127" s="153">
        <v>4</v>
      </c>
      <c r="Q127" s="153">
        <v>2</v>
      </c>
      <c r="R127" s="153">
        <v>3</v>
      </c>
      <c r="S127" s="153">
        <v>1</v>
      </c>
      <c r="T127" s="153"/>
      <c r="U127" s="153"/>
      <c r="V127" s="153">
        <v>2</v>
      </c>
    </row>
    <row r="131" spans="89:92" x14ac:dyDescent="0.25">
      <c r="CL131" s="129"/>
      <c r="CM131" s="129"/>
      <c r="CN131" s="129"/>
    </row>
    <row r="132" spans="89:92" x14ac:dyDescent="0.25">
      <c r="CL132" s="129"/>
      <c r="CM132" s="129"/>
      <c r="CN132" s="129"/>
    </row>
    <row r="133" spans="89:92" x14ac:dyDescent="0.25">
      <c r="CL133" s="129"/>
      <c r="CM133" s="129"/>
      <c r="CN133" s="129"/>
    </row>
    <row r="134" spans="89:92" x14ac:dyDescent="0.25">
      <c r="CL134" s="129"/>
      <c r="CM134" s="129"/>
      <c r="CN134" s="129"/>
    </row>
    <row r="135" spans="89:92" x14ac:dyDescent="0.25">
      <c r="CK135" s="129"/>
    </row>
    <row r="136" spans="89:92" x14ac:dyDescent="0.25">
      <c r="CK136" s="129"/>
    </row>
    <row r="137" spans="89:92" x14ac:dyDescent="0.25">
      <c r="CK137" s="129"/>
    </row>
    <row r="138" spans="89:92" x14ac:dyDescent="0.25">
      <c r="CK138" s="129"/>
    </row>
    <row r="146" spans="52:63" x14ac:dyDescent="0.25">
      <c r="BE146" s="129"/>
      <c r="BF146" s="129"/>
      <c r="BG146" s="129"/>
      <c r="BH146" s="129"/>
      <c r="BI146" s="129"/>
      <c r="BJ146" s="129"/>
      <c r="BK146" s="129"/>
    </row>
    <row r="147" spans="52:63" x14ac:dyDescent="0.25">
      <c r="BE147" s="129"/>
      <c r="BF147" s="129"/>
      <c r="BG147" s="129"/>
      <c r="BH147" s="129"/>
      <c r="BI147" s="129"/>
      <c r="BJ147" s="129"/>
      <c r="BK147" s="129"/>
    </row>
    <row r="148" spans="52:63" x14ac:dyDescent="0.25">
      <c r="BE148" s="129"/>
      <c r="BF148" s="129"/>
      <c r="BG148" s="129"/>
      <c r="BH148" s="129"/>
      <c r="BI148" s="129"/>
      <c r="BJ148" s="129"/>
      <c r="BK148" s="129"/>
    </row>
    <row r="149" spans="52:63" x14ac:dyDescent="0.25">
      <c r="BE149" s="129"/>
      <c r="BF149" s="129"/>
      <c r="BG149" s="129"/>
      <c r="BH149" s="129"/>
      <c r="BI149" s="129"/>
      <c r="BJ149" s="129"/>
      <c r="BK149" s="129"/>
    </row>
    <row r="157" spans="52:63" x14ac:dyDescent="0.25">
      <c r="AZ157" s="129"/>
      <c r="BA157" s="129"/>
      <c r="BB157" s="129"/>
      <c r="BC157" s="129"/>
      <c r="BD157" s="129"/>
    </row>
    <row r="158" spans="52:63" x14ac:dyDescent="0.25">
      <c r="AZ158" s="129"/>
      <c r="BA158" s="129"/>
      <c r="BB158" s="129"/>
      <c r="BC158" s="129"/>
      <c r="BD158" s="129"/>
    </row>
    <row r="159" spans="52:63" x14ac:dyDescent="0.25">
      <c r="AZ159" s="129"/>
      <c r="BA159" s="129"/>
      <c r="BB159" s="129"/>
      <c r="BC159" s="129"/>
      <c r="BD159" s="129"/>
    </row>
    <row r="160" spans="52:63" x14ac:dyDescent="0.25">
      <c r="AZ160" s="129"/>
      <c r="BA160" s="129"/>
      <c r="BB160" s="129"/>
      <c r="BC160" s="129"/>
      <c r="BD160" s="129"/>
    </row>
    <row r="172" spans="64:67" x14ac:dyDescent="0.25">
      <c r="BL172" s="129"/>
      <c r="BM172" s="129"/>
      <c r="BN172" s="129"/>
      <c r="BO172" s="129"/>
    </row>
    <row r="173" spans="64:67" x14ac:dyDescent="0.25">
      <c r="BL173" s="129"/>
      <c r="BM173" s="129"/>
      <c r="BN173" s="129"/>
      <c r="BO173" s="129"/>
    </row>
    <row r="174" spans="64:67" x14ac:dyDescent="0.25">
      <c r="BL174" s="129"/>
      <c r="BM174" s="129"/>
      <c r="BN174" s="129"/>
      <c r="BO174" s="129"/>
    </row>
    <row r="175" spans="64:67" x14ac:dyDescent="0.25">
      <c r="BL175" s="129"/>
      <c r="BM175" s="129"/>
      <c r="BN175" s="129"/>
      <c r="BO175" s="129"/>
    </row>
    <row r="191" spans="75:76" x14ac:dyDescent="0.25">
      <c r="BW191" s="129"/>
      <c r="BX191" s="129"/>
    </row>
    <row r="192" spans="75:76" x14ac:dyDescent="0.25">
      <c r="BW192" s="129"/>
      <c r="BX192" s="129"/>
    </row>
    <row r="193" spans="75:80" x14ac:dyDescent="0.25">
      <c r="BW193" s="129"/>
      <c r="BX193" s="129"/>
    </row>
    <row r="194" spans="75:80" x14ac:dyDescent="0.25">
      <c r="BW194" s="129"/>
      <c r="BX194" s="129"/>
    </row>
    <row r="200" spans="75:80" x14ac:dyDescent="0.25">
      <c r="BY200" s="129"/>
      <c r="BZ200" s="129"/>
      <c r="CA200" s="129"/>
      <c r="CB200" s="129"/>
    </row>
    <row r="201" spans="75:80" x14ac:dyDescent="0.25">
      <c r="BY201" s="129"/>
      <c r="BZ201" s="129"/>
      <c r="CA201" s="129"/>
      <c r="CB201" s="129"/>
    </row>
    <row r="202" spans="75:80" x14ac:dyDescent="0.25">
      <c r="BY202" s="129"/>
      <c r="BZ202" s="129"/>
      <c r="CA202" s="129"/>
      <c r="CB202" s="129"/>
    </row>
    <row r="203" spans="75:80" x14ac:dyDescent="0.25">
      <c r="BY203" s="129"/>
      <c r="BZ203" s="129"/>
      <c r="CA203" s="129"/>
      <c r="CB203" s="129"/>
    </row>
    <row r="211" spans="40:42" x14ac:dyDescent="0.25">
      <c r="AN211" s="129"/>
      <c r="AO211" s="129"/>
      <c r="AP211" s="129"/>
    </row>
    <row r="212" spans="40:42" x14ac:dyDescent="0.25">
      <c r="AN212" s="129"/>
      <c r="AO212" s="129"/>
      <c r="AP212" s="129"/>
    </row>
    <row r="213" spans="40:42" x14ac:dyDescent="0.25">
      <c r="AN213" s="129"/>
      <c r="AO213" s="129"/>
      <c r="AP213" s="129"/>
    </row>
    <row r="214" spans="40:42" x14ac:dyDescent="0.25">
      <c r="AN214" s="129"/>
      <c r="AO214" s="129"/>
      <c r="AP214" s="129"/>
    </row>
  </sheetData>
  <phoneticPr fontId="16" type="noConversion"/>
  <conditionalFormatting sqref="D4:D2040">
    <cfRule type="expression" dxfId="138" priority="13">
      <formula>(LEFT(A4,5)="Total")</formula>
    </cfRule>
    <cfRule type="expression" dxfId="137" priority="14">
      <formula>AND(LEFT(A4,1)="T",D4&gt;=$B$2)</formula>
    </cfRule>
    <cfRule type="expression" dxfId="136" priority="15">
      <formula>AND(LEFT(A4,1)="T",D4&gt;0,D4&lt;$B$2)</formula>
    </cfRule>
  </conditionalFormatting>
  <conditionalFormatting sqref="J4:AA5 J128:V193">
    <cfRule type="expression" dxfId="135" priority="4">
      <formula>AND(LEFT($G4,1)="T",$J4&lt;&gt;"",$J4&lt;$B$2)</formula>
    </cfRule>
    <cfRule type="expression" dxfId="134" priority="5">
      <formula>AND(LEFT($G4,1)="T",$J4&lt;&gt;"",$J4&gt;=$B$2)</formula>
    </cfRule>
    <cfRule type="expression" dxfId="133" priority="6">
      <formula>AND($J4&lt;&gt;"", LEFT($J4,4)&lt;&gt;"Prod")</formula>
    </cfRule>
  </conditionalFormatting>
  <conditionalFormatting sqref="CY4:DU4">
    <cfRule type="expression" dxfId="132" priority="6931">
      <formula>AND(LEFT(#REF!,1)="T",#REF!&lt;&gt;"",#REF!&lt;$B$2)</formula>
    </cfRule>
    <cfRule type="expression" dxfId="131" priority="6932">
      <formula>AND(LEFT(#REF!,1)="T",#REF!&lt;&gt;"",#REF!&gt;=$B$2)</formula>
    </cfRule>
    <cfRule type="expression" dxfId="130" priority="6933">
      <formula>AND(#REF!&lt;&gt;"", LEFT(#REF!,4)&lt;&gt;"Prod")</formula>
    </cfRule>
  </conditionalFormatting>
  <conditionalFormatting sqref="W25:X90">
    <cfRule type="expression" dxfId="129" priority="17682">
      <formula>AND(LEFT($G128,1)="T",$J128&lt;&gt;"",$J128&lt;$B$2)</formula>
    </cfRule>
    <cfRule type="expression" dxfId="128" priority="17683">
      <formula>AND(LEFT($G128,1)="T",$J128&lt;&gt;"",$J128&gt;=$B$2)</formula>
    </cfRule>
    <cfRule type="expression" dxfId="127" priority="17684">
      <formula>AND($J128&lt;&gt;"", LEFT($J128,4)&lt;&gt;"Prod")</formula>
    </cfRule>
  </conditionalFormatting>
  <conditionalFormatting sqref="Y8:Y73">
    <cfRule type="expression" dxfId="126" priority="17685">
      <formula>AND(LEFT($G128,1)="T",$J128&lt;&gt;"",$J128&lt;$B$2)</formula>
    </cfRule>
    <cfRule type="expression" dxfId="125" priority="17686">
      <formula>AND(LEFT($G128,1)="T",$J128&lt;&gt;"",$J128&gt;=$B$2)</formula>
    </cfRule>
    <cfRule type="expression" dxfId="124" priority="17687">
      <formula>AND($J128&lt;&gt;"", LEFT($J128,4)&lt;&gt;"Prod")</formula>
    </cfRule>
  </conditionalFormatting>
  <conditionalFormatting sqref="FY109:GB1816 FM56:FP108">
    <cfRule type="expression" dxfId="123" priority="17688">
      <formula>AND(LEFT($G128,1)="T",$J128&lt;&gt;"",$J128&lt;$B$2)</formula>
    </cfRule>
    <cfRule type="expression" dxfId="122" priority="17689">
      <formula>AND(LEFT($G128,1)="T",$J128&lt;&gt;"",$J128&gt;=$B$2)</formula>
    </cfRule>
    <cfRule type="expression" dxfId="121" priority="17690">
      <formula>AND($J128&lt;&gt;"", LEFT($J128,4)&lt;&gt;"Prod")</formula>
    </cfRule>
  </conditionalFormatting>
  <conditionalFormatting sqref="Z60:AA125">
    <cfRule type="expression" dxfId="120" priority="17694">
      <formula>AND(LEFT($G128,1)="T",$J128&lt;&gt;"",$J128&lt;$B$2)</formula>
    </cfRule>
    <cfRule type="expression" dxfId="119" priority="17695">
      <formula>AND(LEFT($G128,1)="T",$J128&lt;&gt;"",$J128&gt;=$B$2)</formula>
    </cfRule>
    <cfRule type="expression" dxfId="118" priority="17696">
      <formula>AND($J128&lt;&gt;"", LEFT($J128,4)&lt;&gt;"Prod")</formula>
    </cfRule>
  </conditionalFormatting>
  <conditionalFormatting sqref="DV6:ED1897">
    <cfRule type="expression" dxfId="117" priority="17697">
      <formula>AND(LEFT($G128,1)="T",$J128&lt;&gt;"",$J128&lt;$B$2)</formula>
    </cfRule>
    <cfRule type="expression" dxfId="116" priority="17698">
      <formula>AND(LEFT($G128,1)="T",$J128&lt;&gt;"",$J128&gt;=$B$2)</formula>
    </cfRule>
    <cfRule type="expression" dxfId="115" priority="17699">
      <formula>AND($J128&lt;&gt;"", LEFT($J128,4)&lt;&gt;"Prod")</formula>
    </cfRule>
  </conditionalFormatting>
  <conditionalFormatting sqref="FG116:FL2007">
    <cfRule type="expression" dxfId="114" priority="17700">
      <formula>AND(LEFT($G128,1)="T",$J128&lt;&gt;"",$J128&lt;$B$2)</formula>
    </cfRule>
    <cfRule type="expression" dxfId="113" priority="17701">
      <formula>AND(LEFT($G128,1)="T",$J128&lt;&gt;"",$J128&gt;=$B$2)</formula>
    </cfRule>
    <cfRule type="expression" dxfId="112" priority="17702">
      <formula>AND($J128&lt;&gt;"", LEFT($J128,4)&lt;&gt;"Prod")</formula>
    </cfRule>
  </conditionalFormatting>
  <conditionalFormatting sqref="FA57:FB1948">
    <cfRule type="expression" dxfId="111" priority="17703">
      <formula>AND(LEFT($G128,1)="T",$J128&lt;&gt;"",$J128&lt;$B$2)</formula>
    </cfRule>
    <cfRule type="expression" dxfId="110" priority="17704">
      <formula>AND(LEFT($G128,1)="T",$J128&lt;&gt;"",$J128&gt;=$B$2)</formula>
    </cfRule>
    <cfRule type="expression" dxfId="109" priority="17705">
      <formula>AND($J128&lt;&gt;"", LEFT($J128,4)&lt;&gt;"Prod")</formula>
    </cfRule>
  </conditionalFormatting>
  <conditionalFormatting sqref="EE75:ER1966">
    <cfRule type="expression" dxfId="108" priority="17706">
      <formula>AND(LEFT($G128,1)="T",$J128&lt;&gt;"",$J128&lt;$B$2)</formula>
    </cfRule>
    <cfRule type="expression" dxfId="107" priority="17707">
      <formula>AND(LEFT($G128,1)="T",$J128&lt;&gt;"",$J128&gt;=$B$2)</formula>
    </cfRule>
    <cfRule type="expression" dxfId="106" priority="17708">
      <formula>AND($J128&lt;&gt;"", LEFT($J128,4)&lt;&gt;"Prod")</formula>
    </cfRule>
  </conditionalFormatting>
  <conditionalFormatting sqref="GC109:GN1840 FQ80:GB108">
    <cfRule type="expression" dxfId="105" priority="17709">
      <formula>AND(LEFT($G128,1)="T",$J128&lt;&gt;"",$J128&lt;$B$2)</formula>
    </cfRule>
    <cfRule type="expression" dxfId="104" priority="17710">
      <formula>AND(LEFT($G128,1)="T",$J128&lt;&gt;"",$J128&gt;=$B$2)</formula>
    </cfRule>
    <cfRule type="expression" dxfId="103" priority="17711">
      <formula>AND($J128&lt;&gt;"", LEFT($J128,4)&lt;&gt;"Prod")</formula>
    </cfRule>
  </conditionalFormatting>
  <conditionalFormatting sqref="FC62:FD1953">
    <cfRule type="expression" dxfId="102" priority="17715">
      <formula>AND(LEFT($G128,1)="T",$J128&lt;&gt;"",$J128&lt;$B$2)</formula>
    </cfRule>
    <cfRule type="expression" dxfId="101" priority="17716">
      <formula>AND(LEFT($G128,1)="T",$J128&lt;&gt;"",$J128&gt;=$B$2)</formula>
    </cfRule>
    <cfRule type="expression" dxfId="100" priority="17717">
      <formula>AND($J128&lt;&gt;"", LEFT($J128,4)&lt;&gt;"Prod")</formula>
    </cfRule>
  </conditionalFormatting>
  <conditionalFormatting sqref="ES67:EZ1958">
    <cfRule type="expression" dxfId="99" priority="17718">
      <formula>AND(LEFT($G128,1)="T",$J128&lt;&gt;"",$J128&lt;$B$2)</formula>
    </cfRule>
    <cfRule type="expression" dxfId="98" priority="17719">
      <formula>AND(LEFT($G128,1)="T",$J128&lt;&gt;"",$J128&gt;=$B$2)</formula>
    </cfRule>
    <cfRule type="expression" dxfId="97" priority="17720">
      <formula>AND($J128&lt;&gt;"", LEFT($J128,4)&lt;&gt;"Prod")</formula>
    </cfRule>
  </conditionalFormatting>
  <conditionalFormatting sqref="FE119:FF2010">
    <cfRule type="expression" dxfId="96" priority="17721">
      <formula>AND(LEFT($G128,1)="T",$J128&lt;&gt;"",$J128&lt;$B$2)</formula>
    </cfRule>
    <cfRule type="expression" dxfId="95" priority="17722">
      <formula>AND(LEFT($G128,1)="T",$J128&lt;&gt;"",$J128&gt;=$B$2)</formula>
    </cfRule>
    <cfRule type="expression" dxfId="94" priority="17723">
      <formula>AND($J128&lt;&gt;"", LEFT($J128,4)&lt;&gt;"Prod")</formula>
    </cfRule>
  </conditionalFormatting>
  <conditionalFormatting sqref="GO212:GZ1972">
    <cfRule type="expression" dxfId="93" priority="17724">
      <formula>AND(LEFT($G128,1)="T",$J128&lt;&gt;"",$J128&lt;$B$2)</formula>
    </cfRule>
    <cfRule type="expression" dxfId="92" priority="17725">
      <formula>AND(LEFT($G128,1)="T",$J128&lt;&gt;"",$J128&gt;=$B$2)</formula>
    </cfRule>
    <cfRule type="expression" dxfId="91" priority="17726">
      <formula>AND($J128&lt;&gt;"", LEFT($J128,4)&lt;&gt;"Prod")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N2"/>
  <sheetViews>
    <sheetView workbookViewId="0">
      <selection sqref="A1:N2"/>
    </sheetView>
  </sheetViews>
  <sheetFormatPr defaultRowHeight="15.75" x14ac:dyDescent="0.25"/>
  <cols>
    <col min="1" max="1" width="5.875" style="8" bestFit="1" customWidth="1"/>
    <col min="2" max="2" width="14.625" bestFit="1" customWidth="1"/>
    <col min="3" max="3" width="15.375" bestFit="1" customWidth="1"/>
    <col min="4" max="5" width="15.375" style="33" customWidth="1"/>
    <col min="6" max="6" width="18.875" style="8" bestFit="1" customWidth="1"/>
    <col min="7" max="7" width="11.375" style="8" customWidth="1"/>
    <col min="8" max="9" width="15.5" style="33" customWidth="1"/>
    <col min="10" max="10" width="9.375" bestFit="1" customWidth="1"/>
    <col min="11" max="11" width="14.875" customWidth="1"/>
    <col min="12" max="12" width="10.5" bestFit="1" customWidth="1"/>
    <col min="13" max="13" width="13.875" customWidth="1"/>
    <col min="14" max="14" width="79.75" bestFit="1" customWidth="1"/>
  </cols>
  <sheetData>
    <row r="1" spans="1:14" s="8" customFormat="1" x14ac:dyDescent="0.25">
      <c r="A1" s="8" t="s">
        <v>56</v>
      </c>
      <c r="B1" s="8" t="s">
        <v>39</v>
      </c>
      <c r="C1" s="8" t="s">
        <v>57</v>
      </c>
      <c r="D1" s="8" t="s">
        <v>25</v>
      </c>
      <c r="E1" s="8" t="s">
        <v>26</v>
      </c>
      <c r="F1" s="8" t="s">
        <v>58</v>
      </c>
      <c r="G1" s="8" t="s">
        <v>22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17</v>
      </c>
    </row>
    <row r="2" spans="1:14" x14ac:dyDescent="0.25">
      <c r="D2" s="34"/>
      <c r="E2" s="34"/>
      <c r="H2" s="34"/>
      <c r="I2" s="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2:N57"/>
  <sheetViews>
    <sheetView workbookViewId="0">
      <selection activeCell="D9" sqref="D9:D26"/>
    </sheetView>
  </sheetViews>
  <sheetFormatPr defaultRowHeight="15.75" x14ac:dyDescent="0.25"/>
  <cols>
    <col min="1" max="1" width="24.25" bestFit="1" customWidth="1"/>
    <col min="2" max="2" width="10.5" bestFit="1" customWidth="1"/>
    <col min="3" max="3" width="13.25" customWidth="1"/>
    <col min="5" max="5" width="24.125" style="9" customWidth="1"/>
    <col min="6" max="6" width="28.125" customWidth="1"/>
    <col min="7" max="7" width="13.5" customWidth="1"/>
    <col min="8" max="8" width="14.375" style="72" bestFit="1" customWidth="1"/>
  </cols>
  <sheetData>
    <row r="2" spans="1:14" s="51" customFormat="1" ht="18.75" x14ac:dyDescent="0.3">
      <c r="A2" s="48" t="s">
        <v>65</v>
      </c>
      <c r="B2" s="49"/>
      <c r="C2" s="50"/>
      <c r="D2" s="50"/>
      <c r="E2" s="48" t="s">
        <v>66</v>
      </c>
      <c r="G2" s="50"/>
      <c r="H2" s="52"/>
      <c r="I2" s="52"/>
      <c r="J2" s="53"/>
      <c r="K2" s="54"/>
      <c r="M2" s="50"/>
      <c r="N2" s="53"/>
    </row>
    <row r="3" spans="1:14" s="61" customFormat="1" x14ac:dyDescent="0.25">
      <c r="A3" s="55"/>
      <c r="B3" s="56" t="s">
        <v>67</v>
      </c>
      <c r="C3" s="57"/>
      <c r="D3" s="52"/>
      <c r="E3" s="58" t="s">
        <v>68</v>
      </c>
      <c r="F3" s="59" t="s">
        <v>34</v>
      </c>
      <c r="G3" s="70" t="s">
        <v>67</v>
      </c>
      <c r="H3" s="60"/>
      <c r="I3" s="57"/>
    </row>
    <row r="4" spans="1:14" s="51" customFormat="1" x14ac:dyDescent="0.25">
      <c r="A4" s="62" t="s">
        <v>69</v>
      </c>
      <c r="B4" s="75"/>
      <c r="C4" s="53"/>
      <c r="D4" s="54"/>
      <c r="E4" s="77" t="s">
        <v>70</v>
      </c>
      <c r="F4" s="71">
        <v>5956</v>
      </c>
      <c r="G4" s="72">
        <v>0.70812031863036495</v>
      </c>
      <c r="H4" s="52"/>
      <c r="I4" s="53"/>
    </row>
    <row r="5" spans="1:14" s="51" customFormat="1" x14ac:dyDescent="0.25">
      <c r="A5" s="62" t="s">
        <v>71</v>
      </c>
      <c r="B5" s="75">
        <v>0.47</v>
      </c>
      <c r="C5" s="53"/>
      <c r="D5" s="54"/>
      <c r="E5" s="77" t="s">
        <v>72</v>
      </c>
      <c r="F5" s="71">
        <v>2455</v>
      </c>
      <c r="G5" s="72">
        <v>0.29187968136963499</v>
      </c>
      <c r="H5" s="52"/>
      <c r="I5" s="53"/>
    </row>
    <row r="6" spans="1:14" s="51" customFormat="1" x14ac:dyDescent="0.25">
      <c r="A6" s="62" t="s">
        <v>73</v>
      </c>
      <c r="B6" s="75">
        <v>9.8199999999999996E-2</v>
      </c>
      <c r="C6" s="53"/>
      <c r="D6" s="9"/>
      <c r="E6" s="78"/>
      <c r="F6" s="53"/>
      <c r="G6" s="53"/>
      <c r="H6" s="52"/>
      <c r="I6" s="54"/>
      <c r="K6" s="50"/>
      <c r="L6" s="53"/>
    </row>
    <row r="7" spans="1:14" x14ac:dyDescent="0.25">
      <c r="A7" s="63"/>
      <c r="B7" s="63"/>
      <c r="C7" s="64"/>
      <c r="D7" s="64"/>
      <c r="E7" s="65"/>
      <c r="G7" s="64"/>
      <c r="H7" s="66"/>
      <c r="I7" s="66"/>
      <c r="J7" s="67"/>
      <c r="K7" s="68"/>
      <c r="M7" s="64"/>
      <c r="N7" s="67"/>
    </row>
    <row r="8" spans="1:14" ht="18.75" x14ac:dyDescent="0.3">
      <c r="A8" s="48" t="s">
        <v>74</v>
      </c>
      <c r="B8" s="48"/>
      <c r="C8" s="64"/>
      <c r="D8" s="64"/>
      <c r="E8" s="48" t="s">
        <v>75</v>
      </c>
      <c r="F8" s="64"/>
      <c r="G8" s="67"/>
      <c r="H8" s="66"/>
      <c r="I8" s="66"/>
      <c r="J8" s="67"/>
      <c r="K8" s="68"/>
      <c r="M8" s="64"/>
      <c r="N8" s="67"/>
    </row>
    <row r="9" spans="1:14" s="8" customFormat="1" x14ac:dyDescent="0.25">
      <c r="A9" s="69" t="s">
        <v>76</v>
      </c>
      <c r="B9" s="59" t="s">
        <v>34</v>
      </c>
      <c r="C9" s="70" t="s">
        <v>67</v>
      </c>
      <c r="D9"/>
      <c r="E9" s="58" t="s">
        <v>77</v>
      </c>
      <c r="F9" s="58" t="s">
        <v>78</v>
      </c>
      <c r="G9" s="73" t="s">
        <v>34</v>
      </c>
      <c r="H9" s="74" t="s">
        <v>67</v>
      </c>
    </row>
    <row r="10" spans="1:14" x14ac:dyDescent="0.25">
      <c r="A10" s="193" t="s">
        <v>165</v>
      </c>
      <c r="B10" s="194">
        <v>1157</v>
      </c>
      <c r="C10" s="195">
        <v>0.43011152416356901</v>
      </c>
      <c r="E10" s="150" t="s">
        <v>79</v>
      </c>
      <c r="F10" s="76" t="s">
        <v>312</v>
      </c>
      <c r="G10" s="71">
        <v>499</v>
      </c>
      <c r="H10" s="72">
        <v>0.20104754230459301</v>
      </c>
      <c r="I10" s="67"/>
      <c r="L10" s="64"/>
      <c r="M10" s="67"/>
    </row>
    <row r="11" spans="1:14" x14ac:dyDescent="0.25">
      <c r="A11" s="193" t="s">
        <v>166</v>
      </c>
      <c r="B11" s="194">
        <v>1046</v>
      </c>
      <c r="C11" s="195">
        <v>0.388847583643123</v>
      </c>
      <c r="E11" s="150" t="s">
        <v>157</v>
      </c>
      <c r="F11" s="151" t="s">
        <v>153</v>
      </c>
      <c r="G11" s="71">
        <v>325</v>
      </c>
      <c r="H11" s="72">
        <v>0.13094278807413401</v>
      </c>
      <c r="I11" s="67"/>
      <c r="L11" s="64"/>
      <c r="M11" s="67"/>
    </row>
    <row r="12" spans="1:14" x14ac:dyDescent="0.25">
      <c r="A12" s="193" t="s">
        <v>277</v>
      </c>
      <c r="B12" s="194">
        <v>143</v>
      </c>
      <c r="C12" s="195">
        <v>5.3159851301115203E-2</v>
      </c>
      <c r="E12" s="150" t="s">
        <v>79</v>
      </c>
      <c r="F12" s="151" t="s">
        <v>154</v>
      </c>
      <c r="G12" s="71">
        <v>317</v>
      </c>
      <c r="H12" s="72">
        <v>0.12771958098307801</v>
      </c>
      <c r="I12" s="67"/>
      <c r="L12" s="64"/>
      <c r="M12" s="67"/>
    </row>
    <row r="13" spans="1:14" x14ac:dyDescent="0.25">
      <c r="A13" s="193" t="s">
        <v>319</v>
      </c>
      <c r="B13" s="194">
        <v>117</v>
      </c>
      <c r="C13" s="195">
        <v>4.3494423791821599E-2</v>
      </c>
      <c r="E13" s="150" t="s">
        <v>151</v>
      </c>
      <c r="F13" s="151" t="s">
        <v>160</v>
      </c>
      <c r="G13" s="71">
        <v>316</v>
      </c>
      <c r="H13" s="72">
        <v>0.127316680096696</v>
      </c>
      <c r="I13" s="67"/>
      <c r="L13" s="64"/>
      <c r="M13" s="67"/>
    </row>
    <row r="14" spans="1:14" x14ac:dyDescent="0.25">
      <c r="A14" s="193" t="s">
        <v>168</v>
      </c>
      <c r="B14" s="194">
        <v>96</v>
      </c>
      <c r="C14" s="195">
        <v>3.5687732342007401E-2</v>
      </c>
      <c r="E14" s="150" t="s">
        <v>155</v>
      </c>
      <c r="F14" s="151" t="s">
        <v>320</v>
      </c>
      <c r="G14" s="71">
        <v>274</v>
      </c>
      <c r="H14" s="72">
        <v>0.110394842868654</v>
      </c>
      <c r="I14" s="67"/>
      <c r="L14" s="64"/>
      <c r="M14" s="67"/>
    </row>
    <row r="15" spans="1:14" x14ac:dyDescent="0.25">
      <c r="A15" s="193" t="s">
        <v>155</v>
      </c>
      <c r="B15" s="194">
        <v>51</v>
      </c>
      <c r="C15" s="195">
        <v>1.8959107806691401E-2</v>
      </c>
      <c r="D15" s="64"/>
      <c r="E15" s="150" t="s">
        <v>394</v>
      </c>
      <c r="F15" s="151" t="s">
        <v>395</v>
      </c>
      <c r="G15" s="71">
        <v>184</v>
      </c>
      <c r="H15" s="72">
        <v>7.4133763094278798E-2</v>
      </c>
      <c r="I15" s="67"/>
      <c r="L15" s="64"/>
      <c r="M15" s="67"/>
    </row>
    <row r="16" spans="1:14" x14ac:dyDescent="0.25">
      <c r="A16" s="193" t="s">
        <v>167</v>
      </c>
      <c r="B16" s="194">
        <v>30</v>
      </c>
      <c r="C16" s="195">
        <v>1.11524163568773E-2</v>
      </c>
      <c r="D16" s="64"/>
      <c r="E16" s="150" t="s">
        <v>156</v>
      </c>
      <c r="F16" s="151" t="s">
        <v>314</v>
      </c>
      <c r="G16" s="71">
        <v>163</v>
      </c>
      <c r="H16" s="72">
        <v>6.56728444802578E-2</v>
      </c>
      <c r="I16" s="67"/>
      <c r="L16" s="64"/>
      <c r="M16" s="67"/>
    </row>
    <row r="17" spans="1:14" x14ac:dyDescent="0.25">
      <c r="A17" s="193" t="s">
        <v>79</v>
      </c>
      <c r="B17" s="194">
        <v>20</v>
      </c>
      <c r="C17" s="195">
        <v>7.4349442379182196E-3</v>
      </c>
      <c r="D17" s="64"/>
      <c r="E17" s="150" t="s">
        <v>157</v>
      </c>
      <c r="F17" s="151" t="s">
        <v>315</v>
      </c>
      <c r="G17" s="71">
        <v>72</v>
      </c>
      <c r="H17" s="72">
        <v>2.9008863819500401E-2</v>
      </c>
      <c r="I17" s="67"/>
      <c r="L17" s="64"/>
      <c r="M17" s="67"/>
    </row>
    <row r="18" spans="1:14" x14ac:dyDescent="0.25">
      <c r="A18" s="193" t="s">
        <v>316</v>
      </c>
      <c r="B18" s="194">
        <v>10</v>
      </c>
      <c r="C18" s="195">
        <v>3.7174721189591098E-3</v>
      </c>
      <c r="D18" s="64"/>
      <c r="E18" s="150" t="s">
        <v>396</v>
      </c>
      <c r="F18" s="151" t="s">
        <v>159</v>
      </c>
      <c r="G18" s="71">
        <v>66</v>
      </c>
      <c r="H18" s="72">
        <v>2.6591458501208701E-2</v>
      </c>
      <c r="I18" s="67"/>
      <c r="L18" s="64"/>
      <c r="M18" s="67"/>
    </row>
    <row r="19" spans="1:14" x14ac:dyDescent="0.25">
      <c r="A19" s="193" t="s">
        <v>170</v>
      </c>
      <c r="B19" s="194">
        <v>9</v>
      </c>
      <c r="C19" s="195">
        <v>3.3457249070632002E-3</v>
      </c>
      <c r="D19" s="64"/>
      <c r="E19" s="150" t="s">
        <v>151</v>
      </c>
      <c r="F19" s="151" t="s">
        <v>161</v>
      </c>
      <c r="G19" s="71">
        <v>58</v>
      </c>
      <c r="H19" s="72">
        <v>2.3368251410153099E-2</v>
      </c>
      <c r="I19" s="67"/>
      <c r="L19" s="64"/>
      <c r="M19" s="67"/>
    </row>
    <row r="20" spans="1:14" x14ac:dyDescent="0.25">
      <c r="A20" s="193" t="s">
        <v>169</v>
      </c>
      <c r="B20" s="194">
        <v>5</v>
      </c>
      <c r="C20" s="195">
        <v>1.8587360594795499E-3</v>
      </c>
      <c r="D20" s="64"/>
      <c r="E20" s="150" t="s">
        <v>152</v>
      </c>
      <c r="F20" s="151" t="s">
        <v>397</v>
      </c>
      <c r="G20" s="71">
        <v>55</v>
      </c>
      <c r="H20" s="72">
        <v>2.2159548751007199E-2</v>
      </c>
      <c r="I20" s="66"/>
      <c r="J20" s="67"/>
      <c r="K20" s="68"/>
      <c r="M20" s="64"/>
      <c r="N20" s="67"/>
    </row>
    <row r="21" spans="1:14" x14ac:dyDescent="0.25">
      <c r="A21" s="193" t="s">
        <v>171</v>
      </c>
      <c r="B21" s="194">
        <v>5</v>
      </c>
      <c r="C21" s="195">
        <v>1.8587360594795499E-3</v>
      </c>
      <c r="D21" s="64"/>
      <c r="E21" s="150" t="s">
        <v>151</v>
      </c>
      <c r="F21" s="151" t="s">
        <v>321</v>
      </c>
      <c r="G21" s="71">
        <v>49</v>
      </c>
      <c r="H21" s="72">
        <v>1.97421434327156E-2</v>
      </c>
      <c r="I21" s="66"/>
      <c r="J21" s="67"/>
      <c r="K21" s="68"/>
      <c r="M21" s="64"/>
      <c r="N21" s="67"/>
    </row>
    <row r="22" spans="1:14" x14ac:dyDescent="0.25">
      <c r="A22" s="193" t="s">
        <v>399</v>
      </c>
      <c r="B22" s="194">
        <v>1</v>
      </c>
      <c r="C22" s="195">
        <v>3.7174721189591099E-4</v>
      </c>
      <c r="D22" s="64"/>
      <c r="E22" s="150" t="s">
        <v>155</v>
      </c>
      <c r="F22" s="151" t="s">
        <v>335</v>
      </c>
      <c r="G22" s="71">
        <v>30</v>
      </c>
      <c r="H22" s="72">
        <v>1.2087026591458499E-2</v>
      </c>
      <c r="I22" s="67"/>
      <c r="J22" s="68"/>
      <c r="L22" s="64"/>
      <c r="M22" s="67"/>
    </row>
    <row r="23" spans="1:14" x14ac:dyDescent="0.25">
      <c r="A23" s="193" t="s">
        <v>11</v>
      </c>
      <c r="B23" s="194">
        <v>2690</v>
      </c>
      <c r="C23" s="195"/>
      <c r="D23" s="64"/>
      <c r="E23" s="150" t="s">
        <v>152</v>
      </c>
      <c r="F23" s="151" t="s">
        <v>158</v>
      </c>
      <c r="G23" s="71">
        <v>16</v>
      </c>
      <c r="H23" s="72">
        <v>6.4464141821112004E-3</v>
      </c>
      <c r="I23" s="67"/>
      <c r="J23" s="68"/>
      <c r="L23" s="64"/>
      <c r="M23" s="67"/>
    </row>
    <row r="24" spans="1:14" x14ac:dyDescent="0.25">
      <c r="B24" s="71"/>
      <c r="C24" s="66"/>
      <c r="D24" s="64"/>
      <c r="E24" s="150" t="s">
        <v>157</v>
      </c>
      <c r="F24" s="151" t="s">
        <v>158</v>
      </c>
      <c r="G24" s="71">
        <v>15</v>
      </c>
      <c r="H24" s="72">
        <v>6.0435132957292496E-3</v>
      </c>
      <c r="I24" s="67"/>
      <c r="J24" s="68"/>
      <c r="L24" s="64"/>
      <c r="M24" s="67"/>
    </row>
    <row r="25" spans="1:14" ht="18.75" x14ac:dyDescent="0.3">
      <c r="A25" s="48" t="s">
        <v>80</v>
      </c>
      <c r="B25" s="71"/>
      <c r="C25" s="66"/>
      <c r="D25" s="64"/>
      <c r="E25" s="150" t="s">
        <v>156</v>
      </c>
      <c r="F25" s="151" t="s">
        <v>398</v>
      </c>
      <c r="G25" s="71">
        <v>12</v>
      </c>
      <c r="H25" s="72">
        <v>4.8348106365833999E-3</v>
      </c>
      <c r="I25" s="67"/>
      <c r="J25" s="68"/>
      <c r="L25" s="64"/>
      <c r="M25" s="67"/>
    </row>
    <row r="26" spans="1:14" x14ac:dyDescent="0.25">
      <c r="A26" s="69" t="s">
        <v>81</v>
      </c>
      <c r="B26" s="59" t="s">
        <v>34</v>
      </c>
      <c r="C26" s="66"/>
      <c r="D26" s="64"/>
      <c r="E26" s="150" t="s">
        <v>151</v>
      </c>
      <c r="F26" s="151" t="s">
        <v>313</v>
      </c>
      <c r="G26" s="71">
        <v>9</v>
      </c>
      <c r="H26" s="72">
        <v>3.6261079774375501E-3</v>
      </c>
      <c r="I26" s="67"/>
      <c r="J26" s="68"/>
      <c r="L26" s="64"/>
      <c r="M26" s="67"/>
    </row>
    <row r="27" spans="1:14" x14ac:dyDescent="0.25">
      <c r="A27" s="9" t="s">
        <v>82</v>
      </c>
      <c r="B27" s="71">
        <v>338</v>
      </c>
      <c r="C27" s="66"/>
      <c r="D27" s="64"/>
      <c r="E27" s="150" t="s">
        <v>152</v>
      </c>
      <c r="F27" s="151" t="s">
        <v>315</v>
      </c>
      <c r="G27" s="71">
        <v>8</v>
      </c>
      <c r="H27" s="72">
        <v>3.2232070910556002E-3</v>
      </c>
      <c r="I27" s="67"/>
      <c r="J27" s="68"/>
      <c r="L27" s="64"/>
      <c r="M27" s="67"/>
    </row>
    <row r="28" spans="1:14" x14ac:dyDescent="0.25">
      <c r="A28" s="9" t="s">
        <v>89</v>
      </c>
      <c r="B28" s="71">
        <v>242</v>
      </c>
      <c r="C28" s="66"/>
      <c r="D28" s="64"/>
      <c r="E28" s="150" t="s">
        <v>157</v>
      </c>
      <c r="F28" s="151" t="s">
        <v>162</v>
      </c>
      <c r="G28" s="71">
        <v>5</v>
      </c>
      <c r="H28" s="72">
        <v>2.01450443190975E-3</v>
      </c>
      <c r="I28" s="67"/>
      <c r="J28" s="68"/>
      <c r="L28" s="64"/>
      <c r="M28" s="67"/>
    </row>
    <row r="29" spans="1:14" x14ac:dyDescent="0.25">
      <c r="A29" s="9" t="s">
        <v>92</v>
      </c>
      <c r="B29" s="71">
        <v>96</v>
      </c>
      <c r="C29" s="66"/>
      <c r="D29" s="64"/>
      <c r="E29" s="150" t="s">
        <v>156</v>
      </c>
      <c r="F29" s="151" t="s">
        <v>379</v>
      </c>
      <c r="G29" s="71">
        <v>4</v>
      </c>
      <c r="H29" s="72">
        <v>1.6116035455278001E-3</v>
      </c>
      <c r="I29" s="67"/>
      <c r="J29" s="68"/>
      <c r="L29" s="64"/>
      <c r="M29" s="67"/>
    </row>
    <row r="30" spans="1:14" x14ac:dyDescent="0.25">
      <c r="C30" s="66"/>
      <c r="D30" s="64"/>
      <c r="E30" s="150" t="s">
        <v>79</v>
      </c>
      <c r="F30" s="151" t="s">
        <v>159</v>
      </c>
      <c r="G30" s="71">
        <v>2</v>
      </c>
      <c r="H30" s="72">
        <v>8.0580177276390005E-4</v>
      </c>
      <c r="I30" s="67"/>
      <c r="J30" s="68"/>
      <c r="L30" s="64"/>
      <c r="M30" s="67"/>
    </row>
    <row r="31" spans="1:14" x14ac:dyDescent="0.25">
      <c r="C31" s="66"/>
      <c r="D31" s="64"/>
      <c r="E31" s="150" t="s">
        <v>151</v>
      </c>
      <c r="F31" s="151" t="s">
        <v>163</v>
      </c>
      <c r="G31" s="71">
        <v>2</v>
      </c>
      <c r="H31" s="72">
        <v>8.0580177276390005E-4</v>
      </c>
      <c r="I31" s="67"/>
      <c r="J31" s="68"/>
      <c r="L31" s="64"/>
      <c r="M31" s="67"/>
    </row>
    <row r="32" spans="1:14" x14ac:dyDescent="0.25">
      <c r="C32" s="66"/>
      <c r="D32" s="64"/>
      <c r="E32" s="150" t="s">
        <v>156</v>
      </c>
      <c r="F32" s="151" t="s">
        <v>164</v>
      </c>
      <c r="G32" s="71">
        <v>1</v>
      </c>
      <c r="H32" s="72">
        <v>4.0290088638195002E-4</v>
      </c>
      <c r="I32" s="67"/>
      <c r="J32" s="68"/>
      <c r="L32" s="64"/>
      <c r="M32" s="67"/>
    </row>
    <row r="33" spans="3:13" x14ac:dyDescent="0.25">
      <c r="C33" s="64"/>
      <c r="D33" s="64"/>
      <c r="E33" s="150" t="s">
        <v>11</v>
      </c>
      <c r="F33" s="151"/>
      <c r="G33" s="71">
        <v>2482</v>
      </c>
      <c r="I33" s="67"/>
      <c r="J33" s="68"/>
      <c r="L33" s="64"/>
      <c r="M33" s="67"/>
    </row>
    <row r="34" spans="3:13" x14ac:dyDescent="0.25">
      <c r="C34" s="64"/>
      <c r="D34" s="64"/>
      <c r="G34" s="71"/>
      <c r="I34" s="67"/>
      <c r="J34" s="68"/>
      <c r="L34" s="64"/>
      <c r="M34" s="67"/>
    </row>
    <row r="35" spans="3:13" ht="18.75" x14ac:dyDescent="0.3">
      <c r="C35" s="64"/>
      <c r="E35" s="48" t="s">
        <v>83</v>
      </c>
      <c r="G35" s="71"/>
    </row>
    <row r="36" spans="3:13" x14ac:dyDescent="0.25">
      <c r="C36" s="64"/>
      <c r="E36" s="58" t="s">
        <v>85</v>
      </c>
      <c r="F36" s="58" t="s">
        <v>86</v>
      </c>
      <c r="G36" s="73" t="s">
        <v>34</v>
      </c>
      <c r="H36" s="74" t="s">
        <v>87</v>
      </c>
    </row>
    <row r="37" spans="3:13" x14ac:dyDescent="0.25">
      <c r="G37" s="71"/>
    </row>
    <row r="38" spans="3:13" x14ac:dyDescent="0.25">
      <c r="G38" s="71"/>
    </row>
    <row r="39" spans="3:13" x14ac:dyDescent="0.25">
      <c r="G39" s="71"/>
    </row>
    <row r="40" spans="3:13" x14ac:dyDescent="0.25">
      <c r="G40" s="71"/>
    </row>
    <row r="41" spans="3:13" x14ac:dyDescent="0.25">
      <c r="G41" s="71"/>
    </row>
    <row r="42" spans="3:13" x14ac:dyDescent="0.25">
      <c r="G42" s="71"/>
    </row>
    <row r="43" spans="3:13" x14ac:dyDescent="0.25">
      <c r="G43" s="71"/>
    </row>
    <row r="44" spans="3:13" x14ac:dyDescent="0.25">
      <c r="G44" s="71"/>
    </row>
    <row r="45" spans="3:13" x14ac:dyDescent="0.25">
      <c r="G45" s="71"/>
    </row>
    <row r="46" spans="3:13" x14ac:dyDescent="0.25">
      <c r="G46" s="71"/>
    </row>
    <row r="47" spans="3:13" x14ac:dyDescent="0.25">
      <c r="G47" s="71"/>
    </row>
    <row r="48" spans="3:13" x14ac:dyDescent="0.25">
      <c r="G48" s="71"/>
    </row>
    <row r="49" spans="7:7" x14ac:dyDescent="0.25">
      <c r="G49" s="71"/>
    </row>
    <row r="50" spans="7:7" x14ac:dyDescent="0.25">
      <c r="G50" s="71"/>
    </row>
    <row r="51" spans="7:7" x14ac:dyDescent="0.25">
      <c r="G51" s="71"/>
    </row>
    <row r="52" spans="7:7" x14ac:dyDescent="0.25">
      <c r="G52" s="71"/>
    </row>
    <row r="53" spans="7:7" x14ac:dyDescent="0.25">
      <c r="G53" s="71"/>
    </row>
    <row r="54" spans="7:7" x14ac:dyDescent="0.25">
      <c r="G54" s="71"/>
    </row>
    <row r="55" spans="7:7" x14ac:dyDescent="0.25">
      <c r="G55" s="71"/>
    </row>
    <row r="56" spans="7:7" x14ac:dyDescent="0.25">
      <c r="G56" s="71"/>
    </row>
    <row r="57" spans="7:7" x14ac:dyDescent="0.25">
      <c r="G57" s="71"/>
    </row>
  </sheetData>
  <conditionalFormatting sqref="E10:E15 A10:A13">
    <cfRule type="expression" dxfId="90" priority="27">
      <formula>OR(A10="Total",E10="Total")</formula>
    </cfRule>
  </conditionalFormatting>
  <conditionalFormatting sqref="B4">
    <cfRule type="expression" dxfId="89" priority="3">
      <formula>$B$4&lt;0.47</formula>
    </cfRule>
    <cfRule type="expression" dxfId="88" priority="4">
      <formula>AND($B$4&gt;=0.47,$B$4&lt;0.67)</formula>
    </cfRule>
    <cfRule type="expression" dxfId="87" priority="5">
      <formula>$B$4&gt;=0.67</formula>
    </cfRule>
  </conditionalFormatting>
  <conditionalFormatting sqref="B5">
    <cfRule type="expression" dxfId="86" priority="6">
      <formula>$B$5&lt;0.5</formula>
    </cfRule>
    <cfRule type="expression" dxfId="85" priority="7">
      <formula>AND($B$5&gt;=0.5,$B$5&lt;0.7)</formula>
    </cfRule>
    <cfRule type="expression" dxfId="84" priority="8">
      <formula>$B$5&gt;=0.7</formula>
    </cfRule>
  </conditionalFormatting>
  <conditionalFormatting sqref="B6">
    <cfRule type="expression" dxfId="83" priority="9">
      <formula>$B$6&lt;0.6</formula>
    </cfRule>
    <cfRule type="expression" dxfId="82" priority="10">
      <formula>AND($B$6&gt;=0.6,$B$6&lt;0.8)</formula>
    </cfRule>
    <cfRule type="expression" dxfId="81" priority="11">
      <formula>$B$6&gt;=0.8</formula>
    </cfRule>
  </conditionalFormatting>
  <conditionalFormatting sqref="E16">
    <cfRule type="expression" dxfId="80" priority="29">
      <formula>OR(E16="Total",I15="Total")</formula>
    </cfRule>
  </conditionalFormatting>
  <conditionalFormatting sqref="A26:A29">
    <cfRule type="cellIs" dxfId="79" priority="1" operator="equal">
      <formula>"Total In/Out"</formula>
    </cfRule>
  </conditionalFormatting>
  <conditionalFormatting sqref="A14 A16 A18:A20">
    <cfRule type="expression" dxfId="78" priority="8154">
      <formula>OR(A14="Total",E11="Total")</formula>
    </cfRule>
  </conditionalFormatting>
  <conditionalFormatting sqref="A15">
    <cfRule type="expression" dxfId="77" priority="10205">
      <formula>OR(A15="Total",E15="Total")</formula>
    </cfRule>
  </conditionalFormatting>
  <conditionalFormatting sqref="E17">
    <cfRule type="expression" dxfId="76" priority="12894">
      <formula>OR(E17="Total",I13="Total")</formula>
    </cfRule>
  </conditionalFormatting>
  <conditionalFormatting sqref="E18 E30 E32">
    <cfRule type="expression" dxfId="75" priority="13048">
      <formula>OR(E18="Total",I13="Total")</formula>
    </cfRule>
  </conditionalFormatting>
  <conditionalFormatting sqref="E38:E104">
    <cfRule type="expression" dxfId="74" priority="16001">
      <formula>OR(E38="Total",I34="Total")</formula>
    </cfRule>
  </conditionalFormatting>
  <conditionalFormatting sqref="E19 A17 E21:E29 E33 E31">
    <cfRule type="expression" dxfId="73" priority="16530">
      <formula>OR(A17="Total",E10="Total")</formula>
    </cfRule>
  </conditionalFormatting>
  <conditionalFormatting sqref="E20">
    <cfRule type="expression" dxfId="72" priority="16984">
      <formula>OR(E20="Total",I1="Total")</formula>
    </cfRule>
  </conditionalFormatting>
  <conditionalFormatting sqref="A21">
    <cfRule type="expression" dxfId="71" priority="17728">
      <formula>OR(A21="Total",E12="Total")</formula>
    </cfRule>
  </conditionalFormatting>
  <conditionalFormatting sqref="E34:E37">
    <cfRule type="expression" dxfId="70" priority="17822">
      <formula>OR(E34="Total",I20="Total")</formula>
    </cfRule>
  </conditionalFormatting>
  <conditionalFormatting sqref="A22:A23">
    <cfRule type="expression" dxfId="69" priority="18130">
      <formula>OR(A22="Total",E22="Total")</formula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U460"/>
  <sheetViews>
    <sheetView topLeftCell="A363" zoomScale="60" zoomScaleNormal="60" workbookViewId="0">
      <selection activeCell="O119" sqref="O119"/>
    </sheetView>
  </sheetViews>
  <sheetFormatPr defaultRowHeight="15.75" x14ac:dyDescent="0.25"/>
  <cols>
    <col min="1" max="1" width="8.25" customWidth="1"/>
    <col min="2" max="2" width="9.75" customWidth="1"/>
    <col min="3" max="3" width="10.625" style="99" bestFit="1" customWidth="1"/>
    <col min="4" max="6" width="19.5" style="71" customWidth="1"/>
    <col min="7" max="9" width="19.25" style="71" customWidth="1"/>
    <col min="10" max="12" width="17" style="72" customWidth="1"/>
    <col min="13" max="13" width="18.625" style="72" customWidth="1"/>
    <col min="14" max="21" width="18.625" customWidth="1"/>
  </cols>
  <sheetData>
    <row r="1" spans="1:21" ht="31.5" x14ac:dyDescent="0.25">
      <c r="A1" s="95" t="s">
        <v>93</v>
      </c>
      <c r="B1" s="96" t="s">
        <v>94</v>
      </c>
      <c r="C1" s="95" t="s">
        <v>95</v>
      </c>
      <c r="D1" s="97" t="s">
        <v>96</v>
      </c>
      <c r="E1" s="97" t="s">
        <v>97</v>
      </c>
      <c r="F1" s="97" t="s">
        <v>98</v>
      </c>
      <c r="G1" s="97" t="s">
        <v>99</v>
      </c>
      <c r="H1" s="97" t="s">
        <v>100</v>
      </c>
      <c r="I1" s="97" t="s">
        <v>101</v>
      </c>
      <c r="J1" s="98" t="s">
        <v>102</v>
      </c>
      <c r="K1" s="98" t="s">
        <v>103</v>
      </c>
      <c r="L1" s="98" t="s">
        <v>104</v>
      </c>
      <c r="M1" s="97" t="s">
        <v>105</v>
      </c>
      <c r="N1" s="97" t="s">
        <v>106</v>
      </c>
      <c r="O1" s="97" t="s">
        <v>82</v>
      </c>
      <c r="P1" s="97" t="s">
        <v>84</v>
      </c>
      <c r="Q1" s="97" t="s">
        <v>88</v>
      </c>
      <c r="R1" s="97" t="s">
        <v>89</v>
      </c>
      <c r="S1" s="97" t="s">
        <v>90</v>
      </c>
      <c r="T1" s="97" t="s">
        <v>91</v>
      </c>
      <c r="U1" s="97" t="s">
        <v>92</v>
      </c>
    </row>
    <row r="2" spans="1:21" x14ac:dyDescent="0.25">
      <c r="A2" s="162" t="s">
        <v>107</v>
      </c>
      <c r="B2" s="163" t="s">
        <v>108</v>
      </c>
      <c r="C2" s="135">
        <v>44562</v>
      </c>
      <c r="D2" s="164"/>
      <c r="E2" s="164"/>
      <c r="F2" s="165"/>
      <c r="G2" s="164"/>
      <c r="H2" s="164"/>
      <c r="I2" s="165"/>
      <c r="J2" s="166"/>
      <c r="K2" s="166"/>
      <c r="L2" s="166"/>
      <c r="M2" s="164"/>
      <c r="N2" s="169"/>
      <c r="O2" s="136"/>
      <c r="P2" s="136"/>
      <c r="Q2" s="136"/>
      <c r="R2" s="136"/>
      <c r="S2" s="136"/>
      <c r="T2" s="136"/>
      <c r="U2" s="137"/>
    </row>
    <row r="3" spans="1:21" x14ac:dyDescent="0.25">
      <c r="A3" s="162" t="s">
        <v>107</v>
      </c>
      <c r="B3" s="163" t="s">
        <v>108</v>
      </c>
      <c r="C3" s="135">
        <v>44563</v>
      </c>
      <c r="D3" s="164"/>
      <c r="E3" s="164"/>
      <c r="F3" s="165"/>
      <c r="G3" s="164"/>
      <c r="H3" s="164"/>
      <c r="I3" s="165"/>
      <c r="J3" s="166"/>
      <c r="K3" s="166"/>
      <c r="L3" s="166"/>
      <c r="M3" s="164"/>
      <c r="N3" s="167"/>
      <c r="O3" s="134"/>
      <c r="P3" s="134"/>
      <c r="Q3" s="134"/>
      <c r="R3" s="134"/>
      <c r="S3" s="134"/>
      <c r="T3" s="134"/>
      <c r="U3" s="133"/>
    </row>
    <row r="4" spans="1:21" x14ac:dyDescent="0.25">
      <c r="A4" s="162" t="s">
        <v>49</v>
      </c>
      <c r="B4" s="163" t="s">
        <v>108</v>
      </c>
      <c r="C4" s="135">
        <v>44564</v>
      </c>
      <c r="D4" s="164"/>
      <c r="E4" s="164"/>
      <c r="F4" s="165"/>
      <c r="G4" s="164"/>
      <c r="H4" s="164"/>
      <c r="I4" s="165"/>
      <c r="J4" s="166"/>
      <c r="K4" s="166"/>
      <c r="L4" s="166"/>
      <c r="M4" s="164"/>
      <c r="N4" s="167"/>
      <c r="O4" s="134"/>
      <c r="P4" s="134"/>
      <c r="Q4" s="134"/>
      <c r="R4" s="134"/>
      <c r="S4" s="134"/>
      <c r="T4" s="134"/>
      <c r="U4" s="133"/>
    </row>
    <row r="5" spans="1:21" x14ac:dyDescent="0.25">
      <c r="A5" s="162" t="s">
        <v>49</v>
      </c>
      <c r="B5" s="163" t="s">
        <v>108</v>
      </c>
      <c r="C5" s="135">
        <v>44565</v>
      </c>
      <c r="D5" s="164"/>
      <c r="E5" s="164"/>
      <c r="F5" s="165"/>
      <c r="G5" s="164"/>
      <c r="H5" s="164"/>
      <c r="I5" s="165"/>
      <c r="J5" s="166"/>
      <c r="K5" s="166"/>
      <c r="L5" s="166"/>
      <c r="M5" s="164"/>
      <c r="N5" s="167"/>
      <c r="O5" s="134"/>
      <c r="P5" s="134"/>
      <c r="Q5" s="134"/>
      <c r="R5" s="134"/>
      <c r="S5" s="134"/>
      <c r="T5" s="134"/>
      <c r="U5" s="133"/>
    </row>
    <row r="6" spans="1:21" x14ac:dyDescent="0.25">
      <c r="A6" s="162" t="s">
        <v>49</v>
      </c>
      <c r="B6" s="163" t="s">
        <v>108</v>
      </c>
      <c r="C6" s="135">
        <v>44566</v>
      </c>
      <c r="D6" s="164"/>
      <c r="E6" s="164"/>
      <c r="F6" s="165"/>
      <c r="G6" s="164"/>
      <c r="H6" s="164"/>
      <c r="I6" s="165"/>
      <c r="J6" s="166"/>
      <c r="K6" s="166"/>
      <c r="L6" s="166"/>
      <c r="M6" s="164"/>
      <c r="N6" s="167"/>
      <c r="O6" s="134"/>
      <c r="P6" s="134"/>
      <c r="Q6" s="134"/>
      <c r="R6" s="134"/>
      <c r="S6" s="134"/>
      <c r="T6" s="134"/>
      <c r="U6" s="133"/>
    </row>
    <row r="7" spans="1:21" x14ac:dyDescent="0.25">
      <c r="A7" s="162" t="s">
        <v>49</v>
      </c>
      <c r="B7" s="163" t="s">
        <v>108</v>
      </c>
      <c r="C7" s="135">
        <v>44567</v>
      </c>
      <c r="D7" s="164"/>
      <c r="E7" s="164"/>
      <c r="F7" s="165"/>
      <c r="G7" s="164"/>
      <c r="H7" s="164"/>
      <c r="I7" s="165"/>
      <c r="J7" s="166"/>
      <c r="K7" s="166"/>
      <c r="L7" s="166"/>
      <c r="M7" s="164"/>
      <c r="N7" s="167"/>
      <c r="O7" s="134"/>
      <c r="P7" s="134"/>
      <c r="Q7" s="134"/>
      <c r="R7" s="134"/>
      <c r="S7" s="134"/>
      <c r="T7" s="134"/>
      <c r="U7" s="133"/>
    </row>
    <row r="8" spans="1:21" x14ac:dyDescent="0.25">
      <c r="A8" s="162" t="s">
        <v>49</v>
      </c>
      <c r="B8" s="163" t="s">
        <v>108</v>
      </c>
      <c r="C8" s="135">
        <v>44568</v>
      </c>
      <c r="D8" s="164"/>
      <c r="E8" s="164"/>
      <c r="F8" s="165"/>
      <c r="G8" s="164"/>
      <c r="H8" s="164"/>
      <c r="I8" s="165"/>
      <c r="J8" s="166"/>
      <c r="K8" s="166"/>
      <c r="L8" s="166"/>
      <c r="M8" s="164"/>
      <c r="N8" s="167"/>
      <c r="O8" s="134"/>
      <c r="P8" s="134"/>
      <c r="Q8" s="134"/>
      <c r="R8" s="134"/>
      <c r="S8" s="134"/>
      <c r="T8" s="134"/>
      <c r="U8" s="133"/>
    </row>
    <row r="9" spans="1:21" x14ac:dyDescent="0.25">
      <c r="A9" s="162" t="s">
        <v>49</v>
      </c>
      <c r="B9" s="163" t="s">
        <v>108</v>
      </c>
      <c r="C9" s="135">
        <v>44569</v>
      </c>
      <c r="D9" s="164"/>
      <c r="E9" s="164"/>
      <c r="F9" s="165"/>
      <c r="G9" s="164"/>
      <c r="H9" s="164"/>
      <c r="I9" s="165"/>
      <c r="J9" s="166"/>
      <c r="K9" s="166"/>
      <c r="L9" s="166"/>
      <c r="M9" s="164"/>
      <c r="N9" s="167"/>
      <c r="O9" s="134"/>
      <c r="P9" s="134"/>
      <c r="Q9" s="134"/>
      <c r="R9" s="134"/>
      <c r="S9" s="134"/>
      <c r="T9" s="134"/>
      <c r="U9" s="133"/>
    </row>
    <row r="10" spans="1:21" x14ac:dyDescent="0.25">
      <c r="A10" s="162" t="s">
        <v>49</v>
      </c>
      <c r="B10" s="163" t="s">
        <v>108</v>
      </c>
      <c r="C10" s="135">
        <v>44570</v>
      </c>
      <c r="D10" s="164"/>
      <c r="E10" s="164"/>
      <c r="F10" s="165"/>
      <c r="G10" s="164"/>
      <c r="H10" s="164"/>
      <c r="I10" s="165"/>
      <c r="J10" s="166"/>
      <c r="K10" s="166"/>
      <c r="L10" s="166"/>
      <c r="M10" s="164"/>
      <c r="N10" s="167"/>
      <c r="O10" s="134"/>
      <c r="P10" s="134"/>
      <c r="Q10" s="134"/>
      <c r="R10" s="134"/>
      <c r="S10" s="134"/>
      <c r="T10" s="134"/>
      <c r="U10" s="133"/>
    </row>
    <row r="11" spans="1:21" x14ac:dyDescent="0.25">
      <c r="A11" s="162" t="s">
        <v>50</v>
      </c>
      <c r="B11" s="163" t="s">
        <v>108</v>
      </c>
      <c r="C11" s="135">
        <v>44571</v>
      </c>
      <c r="D11" s="164"/>
      <c r="E11" s="164"/>
      <c r="F11" s="165"/>
      <c r="G11" s="164"/>
      <c r="H11" s="164"/>
      <c r="I11" s="165"/>
      <c r="J11" s="166"/>
      <c r="K11" s="166"/>
      <c r="L11" s="166"/>
      <c r="M11" s="164"/>
      <c r="N11" s="167"/>
      <c r="O11" s="134"/>
      <c r="P11" s="134"/>
      <c r="Q11" s="134"/>
      <c r="R11" s="134"/>
      <c r="S11" s="134"/>
      <c r="T11" s="134"/>
      <c r="U11" s="133"/>
    </row>
    <row r="12" spans="1:21" x14ac:dyDescent="0.25">
      <c r="A12" s="162" t="s">
        <v>50</v>
      </c>
      <c r="B12" s="163" t="s">
        <v>108</v>
      </c>
      <c r="C12" s="135">
        <v>44572</v>
      </c>
      <c r="D12" s="164"/>
      <c r="E12" s="164"/>
      <c r="F12" s="165"/>
      <c r="G12" s="164"/>
      <c r="H12" s="164"/>
      <c r="I12" s="165"/>
      <c r="J12" s="166"/>
      <c r="K12" s="166"/>
      <c r="L12" s="166"/>
      <c r="M12" s="164"/>
      <c r="N12" s="167"/>
      <c r="O12" s="134"/>
      <c r="P12" s="134"/>
      <c r="Q12" s="134"/>
      <c r="R12" s="134"/>
      <c r="S12" s="134"/>
      <c r="T12" s="134"/>
      <c r="U12" s="133"/>
    </row>
    <row r="13" spans="1:21" x14ac:dyDescent="0.25">
      <c r="A13" s="162" t="s">
        <v>50</v>
      </c>
      <c r="B13" s="163" t="s">
        <v>108</v>
      </c>
      <c r="C13" s="135">
        <v>44573</v>
      </c>
      <c r="D13" s="164"/>
      <c r="E13" s="164"/>
      <c r="F13" s="165"/>
      <c r="G13" s="164"/>
      <c r="H13" s="164"/>
      <c r="I13" s="165"/>
      <c r="J13" s="166"/>
      <c r="K13" s="166"/>
      <c r="L13" s="166"/>
      <c r="M13" s="164"/>
      <c r="N13" s="167"/>
      <c r="O13" s="134"/>
      <c r="P13" s="134"/>
      <c r="Q13" s="134"/>
      <c r="R13" s="134"/>
      <c r="S13" s="134"/>
      <c r="T13" s="134"/>
      <c r="U13" s="133"/>
    </row>
    <row r="14" spans="1:21" x14ac:dyDescent="0.25">
      <c r="A14" s="162" t="s">
        <v>50</v>
      </c>
      <c r="B14" s="163" t="s">
        <v>108</v>
      </c>
      <c r="C14" s="135">
        <v>44574</v>
      </c>
      <c r="D14" s="164"/>
      <c r="E14" s="164"/>
      <c r="F14" s="165"/>
      <c r="G14" s="164"/>
      <c r="H14" s="164"/>
      <c r="I14" s="165"/>
      <c r="J14" s="166"/>
      <c r="K14" s="166"/>
      <c r="L14" s="166"/>
      <c r="M14" s="164"/>
      <c r="N14" s="167"/>
      <c r="O14" s="134"/>
      <c r="P14" s="134"/>
      <c r="Q14" s="134"/>
      <c r="R14" s="134"/>
      <c r="S14" s="134"/>
      <c r="T14" s="134"/>
      <c r="U14" s="133"/>
    </row>
    <row r="15" spans="1:21" x14ac:dyDescent="0.25">
      <c r="A15" s="162" t="s">
        <v>50</v>
      </c>
      <c r="B15" s="163" t="s">
        <v>108</v>
      </c>
      <c r="C15" s="135">
        <v>44575</v>
      </c>
      <c r="D15" s="164"/>
      <c r="E15" s="164"/>
      <c r="F15" s="165"/>
      <c r="G15" s="164"/>
      <c r="H15" s="164"/>
      <c r="I15" s="165"/>
      <c r="J15" s="166"/>
      <c r="K15" s="166"/>
      <c r="L15" s="166"/>
      <c r="M15" s="164"/>
      <c r="N15" s="167"/>
      <c r="O15" s="134"/>
      <c r="P15" s="134"/>
      <c r="Q15" s="134"/>
      <c r="R15" s="134"/>
      <c r="S15" s="134"/>
      <c r="T15" s="134"/>
      <c r="U15" s="133"/>
    </row>
    <row r="16" spans="1:21" x14ac:dyDescent="0.25">
      <c r="A16" s="162" t="s">
        <v>50</v>
      </c>
      <c r="B16" s="163" t="s">
        <v>108</v>
      </c>
      <c r="C16" s="135">
        <v>44576</v>
      </c>
      <c r="D16" s="164"/>
      <c r="E16" s="164"/>
      <c r="F16" s="165"/>
      <c r="G16" s="164"/>
      <c r="H16" s="164"/>
      <c r="I16" s="165"/>
      <c r="J16" s="166"/>
      <c r="K16" s="166"/>
      <c r="L16" s="166"/>
      <c r="M16" s="164"/>
      <c r="N16" s="167"/>
      <c r="O16" s="134"/>
      <c r="P16" s="134"/>
      <c r="Q16" s="134"/>
      <c r="R16" s="134"/>
      <c r="S16" s="134"/>
      <c r="T16" s="134"/>
      <c r="U16" s="133"/>
    </row>
    <row r="17" spans="1:21" x14ac:dyDescent="0.25">
      <c r="A17" s="162" t="s">
        <v>50</v>
      </c>
      <c r="B17" s="163" t="s">
        <v>108</v>
      </c>
      <c r="C17" s="135">
        <v>44577</v>
      </c>
      <c r="D17" s="164"/>
      <c r="E17" s="164"/>
      <c r="F17" s="165"/>
      <c r="G17" s="164"/>
      <c r="H17" s="164"/>
      <c r="I17" s="165"/>
      <c r="J17" s="166"/>
      <c r="K17" s="166"/>
      <c r="L17" s="166"/>
      <c r="M17" s="164"/>
      <c r="N17" s="167"/>
      <c r="O17" s="134"/>
      <c r="P17" s="134"/>
      <c r="Q17" s="134"/>
      <c r="R17" s="134"/>
      <c r="S17" s="134"/>
      <c r="T17" s="134"/>
      <c r="U17" s="133"/>
    </row>
    <row r="18" spans="1:21" x14ac:dyDescent="0.25">
      <c r="A18" s="162" t="s">
        <v>51</v>
      </c>
      <c r="B18" s="163" t="s">
        <v>108</v>
      </c>
      <c r="C18" s="135">
        <v>44578</v>
      </c>
      <c r="D18" s="164"/>
      <c r="E18" s="164"/>
      <c r="F18" s="165"/>
      <c r="G18" s="164"/>
      <c r="H18" s="164"/>
      <c r="I18" s="165"/>
      <c r="J18" s="166"/>
      <c r="K18" s="166"/>
      <c r="L18" s="166"/>
      <c r="M18" s="164"/>
      <c r="N18" s="167"/>
      <c r="O18" s="134"/>
      <c r="P18" s="134"/>
      <c r="Q18" s="134"/>
      <c r="R18" s="134"/>
      <c r="S18" s="134"/>
      <c r="T18" s="134"/>
      <c r="U18" s="133"/>
    </row>
    <row r="19" spans="1:21" x14ac:dyDescent="0.25">
      <c r="A19" s="162" t="s">
        <v>51</v>
      </c>
      <c r="B19" s="163" t="s">
        <v>108</v>
      </c>
      <c r="C19" s="135">
        <v>44579</v>
      </c>
      <c r="D19" s="164"/>
      <c r="E19" s="164"/>
      <c r="F19" s="165"/>
      <c r="G19" s="164"/>
      <c r="H19" s="164"/>
      <c r="I19" s="165"/>
      <c r="J19" s="166"/>
      <c r="K19" s="166"/>
      <c r="L19" s="166"/>
      <c r="M19" s="164"/>
      <c r="N19" s="167"/>
      <c r="O19" s="134"/>
      <c r="P19" s="134"/>
      <c r="Q19" s="134"/>
      <c r="R19" s="134"/>
      <c r="S19" s="134"/>
      <c r="T19" s="134"/>
      <c r="U19" s="133"/>
    </row>
    <row r="20" spans="1:21" x14ac:dyDescent="0.25">
      <c r="A20" s="162" t="s">
        <v>51</v>
      </c>
      <c r="B20" s="163" t="s">
        <v>108</v>
      </c>
      <c r="C20" s="135">
        <v>44580</v>
      </c>
      <c r="D20" s="164"/>
      <c r="E20" s="164"/>
      <c r="F20" s="165"/>
      <c r="G20" s="164"/>
      <c r="H20" s="164"/>
      <c r="I20" s="165"/>
      <c r="J20" s="166"/>
      <c r="K20" s="166"/>
      <c r="L20" s="166"/>
      <c r="M20" s="164"/>
      <c r="N20" s="167"/>
      <c r="O20" s="134"/>
      <c r="P20" s="134"/>
      <c r="Q20" s="134"/>
      <c r="R20" s="134"/>
      <c r="S20" s="134"/>
      <c r="T20" s="134"/>
      <c r="U20" s="133"/>
    </row>
    <row r="21" spans="1:21" x14ac:dyDescent="0.25">
      <c r="A21" s="162" t="s">
        <v>51</v>
      </c>
      <c r="B21" s="163" t="s">
        <v>108</v>
      </c>
      <c r="C21" s="135">
        <v>44581</v>
      </c>
      <c r="D21" s="164"/>
      <c r="E21" s="164"/>
      <c r="F21" s="165"/>
      <c r="G21" s="164"/>
      <c r="H21" s="164"/>
      <c r="I21" s="165"/>
      <c r="J21" s="166"/>
      <c r="K21" s="166"/>
      <c r="L21" s="166"/>
      <c r="M21" s="164"/>
      <c r="N21" s="167"/>
      <c r="O21" s="134"/>
      <c r="P21" s="134"/>
      <c r="Q21" s="134"/>
      <c r="R21" s="134"/>
      <c r="S21" s="134"/>
      <c r="T21" s="134"/>
      <c r="U21" s="133"/>
    </row>
    <row r="22" spans="1:21" x14ac:dyDescent="0.25">
      <c r="A22" s="162" t="s">
        <v>51</v>
      </c>
      <c r="B22" s="163" t="s">
        <v>108</v>
      </c>
      <c r="C22" s="135">
        <v>44582</v>
      </c>
      <c r="D22" s="164"/>
      <c r="E22" s="164"/>
      <c r="F22" s="165"/>
      <c r="G22" s="164"/>
      <c r="H22" s="164"/>
      <c r="I22" s="165"/>
      <c r="J22" s="166"/>
      <c r="K22" s="166"/>
      <c r="L22" s="166"/>
      <c r="M22" s="164"/>
      <c r="N22" s="167"/>
      <c r="O22" s="134"/>
      <c r="P22" s="134"/>
      <c r="Q22" s="134"/>
      <c r="R22" s="134"/>
      <c r="S22" s="134"/>
      <c r="T22" s="134"/>
      <c r="U22" s="133"/>
    </row>
    <row r="23" spans="1:21" x14ac:dyDescent="0.25">
      <c r="A23" s="162" t="s">
        <v>51</v>
      </c>
      <c r="B23" s="163" t="s">
        <v>108</v>
      </c>
      <c r="C23" s="135">
        <v>44583</v>
      </c>
      <c r="D23" s="164"/>
      <c r="E23" s="164"/>
      <c r="F23" s="165"/>
      <c r="G23" s="164"/>
      <c r="H23" s="164"/>
      <c r="I23" s="165"/>
      <c r="J23" s="166"/>
      <c r="K23" s="166"/>
      <c r="L23" s="166"/>
      <c r="M23" s="164"/>
      <c r="N23" s="167"/>
      <c r="O23" s="134"/>
      <c r="P23" s="134"/>
      <c r="Q23" s="134"/>
      <c r="R23" s="134"/>
      <c r="S23" s="134"/>
      <c r="T23" s="134"/>
      <c r="U23" s="133"/>
    </row>
    <row r="24" spans="1:21" x14ac:dyDescent="0.25">
      <c r="A24" s="162" t="s">
        <v>51</v>
      </c>
      <c r="B24" s="163" t="s">
        <v>108</v>
      </c>
      <c r="C24" s="135">
        <v>44584</v>
      </c>
      <c r="D24" s="164"/>
      <c r="E24" s="164"/>
      <c r="F24" s="165"/>
      <c r="G24" s="164"/>
      <c r="H24" s="164"/>
      <c r="I24" s="165"/>
      <c r="J24" s="166"/>
      <c r="K24" s="166"/>
      <c r="L24" s="166"/>
      <c r="M24" s="164"/>
      <c r="N24" s="167"/>
      <c r="O24" s="134"/>
      <c r="P24" s="134"/>
      <c r="Q24" s="134"/>
      <c r="R24" s="134"/>
      <c r="S24" s="134"/>
      <c r="T24" s="134"/>
      <c r="U24" s="133"/>
    </row>
    <row r="25" spans="1:21" x14ac:dyDescent="0.25">
      <c r="A25" s="162" t="s">
        <v>52</v>
      </c>
      <c r="B25" s="163" t="s">
        <v>108</v>
      </c>
      <c r="C25" s="135">
        <v>44585</v>
      </c>
      <c r="D25" s="164"/>
      <c r="E25" s="164"/>
      <c r="F25" s="165"/>
      <c r="G25" s="164"/>
      <c r="H25" s="164"/>
      <c r="I25" s="165"/>
      <c r="J25" s="166"/>
      <c r="K25" s="166"/>
      <c r="L25" s="166"/>
      <c r="M25" s="164"/>
      <c r="N25" s="167"/>
      <c r="O25" s="134"/>
      <c r="P25" s="134"/>
      <c r="Q25" s="134"/>
      <c r="R25" s="134"/>
      <c r="S25" s="134"/>
      <c r="T25" s="134"/>
      <c r="U25" s="133"/>
    </row>
    <row r="26" spans="1:21" x14ac:dyDescent="0.25">
      <c r="A26" s="162" t="s">
        <v>52</v>
      </c>
      <c r="B26" s="163" t="s">
        <v>108</v>
      </c>
      <c r="C26" s="135">
        <v>44586</v>
      </c>
      <c r="D26" s="164"/>
      <c r="E26" s="164"/>
      <c r="F26" s="165"/>
      <c r="G26" s="164"/>
      <c r="H26" s="164"/>
      <c r="I26" s="165"/>
      <c r="J26" s="166"/>
      <c r="K26" s="166"/>
      <c r="L26" s="166"/>
      <c r="M26" s="164"/>
      <c r="N26" s="167"/>
      <c r="O26" s="134"/>
      <c r="P26" s="134"/>
      <c r="Q26" s="134"/>
      <c r="R26" s="134"/>
      <c r="S26" s="134"/>
      <c r="T26" s="134"/>
      <c r="U26" s="133"/>
    </row>
    <row r="27" spans="1:21" x14ac:dyDescent="0.25">
      <c r="A27" s="162" t="s">
        <v>52</v>
      </c>
      <c r="B27" s="163" t="s">
        <v>108</v>
      </c>
      <c r="C27" s="135">
        <v>44587</v>
      </c>
      <c r="D27" s="164"/>
      <c r="E27" s="164"/>
      <c r="F27" s="165"/>
      <c r="G27" s="164"/>
      <c r="H27" s="164"/>
      <c r="I27" s="165"/>
      <c r="J27" s="166"/>
      <c r="K27" s="166"/>
      <c r="L27" s="166"/>
      <c r="M27" s="164"/>
      <c r="N27" s="167"/>
      <c r="O27" s="134"/>
      <c r="P27" s="134"/>
      <c r="Q27" s="134"/>
      <c r="R27" s="134"/>
      <c r="S27" s="134"/>
      <c r="T27" s="134"/>
      <c r="U27" s="133"/>
    </row>
    <row r="28" spans="1:21" x14ac:dyDescent="0.25">
      <c r="A28" s="162" t="s">
        <v>52</v>
      </c>
      <c r="B28" s="163" t="s">
        <v>108</v>
      </c>
      <c r="C28" s="135">
        <v>44588</v>
      </c>
      <c r="D28" s="164"/>
      <c r="E28" s="164"/>
      <c r="F28" s="165"/>
      <c r="G28" s="164"/>
      <c r="H28" s="164"/>
      <c r="I28" s="165"/>
      <c r="J28" s="166"/>
      <c r="K28" s="166"/>
      <c r="L28" s="166"/>
      <c r="M28" s="164"/>
      <c r="N28" s="167"/>
      <c r="O28" s="134"/>
      <c r="P28" s="134"/>
      <c r="Q28" s="134"/>
      <c r="R28" s="134"/>
      <c r="S28" s="134"/>
      <c r="T28" s="134"/>
      <c r="U28" s="133"/>
    </row>
    <row r="29" spans="1:21" x14ac:dyDescent="0.25">
      <c r="A29" s="162" t="s">
        <v>52</v>
      </c>
      <c r="B29" s="163" t="s">
        <v>108</v>
      </c>
      <c r="C29" s="135">
        <v>44589</v>
      </c>
      <c r="D29" s="164"/>
      <c r="E29" s="164"/>
      <c r="F29" s="165"/>
      <c r="G29" s="164"/>
      <c r="H29" s="164"/>
      <c r="I29" s="165"/>
      <c r="J29" s="166"/>
      <c r="K29" s="166"/>
      <c r="L29" s="166"/>
      <c r="M29" s="164"/>
      <c r="N29" s="167"/>
      <c r="O29" s="134"/>
      <c r="P29" s="134"/>
      <c r="Q29" s="134"/>
      <c r="R29" s="134"/>
      <c r="S29" s="134"/>
      <c r="T29" s="134"/>
      <c r="U29" s="133"/>
    </row>
    <row r="30" spans="1:21" x14ac:dyDescent="0.25">
      <c r="A30" s="162" t="s">
        <v>52</v>
      </c>
      <c r="B30" s="163" t="s">
        <v>108</v>
      </c>
      <c r="C30" s="135">
        <v>44590</v>
      </c>
      <c r="D30" s="164"/>
      <c r="E30" s="164"/>
      <c r="F30" s="165"/>
      <c r="G30" s="164"/>
      <c r="H30" s="164"/>
      <c r="I30" s="165"/>
      <c r="J30" s="166"/>
      <c r="K30" s="166"/>
      <c r="L30" s="166"/>
      <c r="M30" s="164"/>
      <c r="N30" s="167"/>
      <c r="O30" s="134"/>
      <c r="P30" s="134"/>
      <c r="Q30" s="134"/>
      <c r="R30" s="134"/>
      <c r="S30" s="134"/>
      <c r="T30" s="134"/>
      <c r="U30" s="133"/>
    </row>
    <row r="31" spans="1:21" x14ac:dyDescent="0.25">
      <c r="A31" s="162" t="s">
        <v>52</v>
      </c>
      <c r="B31" s="163" t="s">
        <v>108</v>
      </c>
      <c r="C31" s="135">
        <v>44591</v>
      </c>
      <c r="D31" s="164"/>
      <c r="E31" s="164"/>
      <c r="F31" s="165"/>
      <c r="G31" s="164"/>
      <c r="H31" s="164"/>
      <c r="I31" s="165"/>
      <c r="J31" s="166"/>
      <c r="K31" s="166"/>
      <c r="L31" s="166"/>
      <c r="M31" s="164"/>
      <c r="N31" s="167"/>
      <c r="O31" s="134"/>
      <c r="P31" s="134"/>
      <c r="Q31" s="134"/>
      <c r="R31" s="134"/>
      <c r="S31" s="134"/>
      <c r="T31" s="134"/>
      <c r="U31" s="133"/>
    </row>
    <row r="32" spans="1:21" x14ac:dyDescent="0.25">
      <c r="A32" s="162" t="s">
        <v>53</v>
      </c>
      <c r="B32" s="163" t="s">
        <v>108</v>
      </c>
      <c r="C32" s="135">
        <v>44592</v>
      </c>
      <c r="D32" s="164"/>
      <c r="E32" s="164"/>
      <c r="F32" s="165"/>
      <c r="G32" s="164"/>
      <c r="H32" s="164"/>
      <c r="I32" s="165"/>
      <c r="J32" s="166"/>
      <c r="K32" s="166"/>
      <c r="L32" s="166"/>
      <c r="M32" s="164"/>
      <c r="N32" s="167"/>
      <c r="O32" s="134"/>
      <c r="P32" s="134"/>
      <c r="Q32" s="134"/>
      <c r="R32" s="134"/>
      <c r="S32" s="134"/>
      <c r="T32" s="134"/>
      <c r="U32" s="133"/>
    </row>
    <row r="33" spans="1:21" x14ac:dyDescent="0.25">
      <c r="A33" s="162" t="s">
        <v>53</v>
      </c>
      <c r="B33" s="163" t="s">
        <v>109</v>
      </c>
      <c r="C33" s="135">
        <v>44593</v>
      </c>
      <c r="D33" s="164"/>
      <c r="E33" s="164"/>
      <c r="F33" s="165"/>
      <c r="G33" s="164"/>
      <c r="H33" s="164"/>
      <c r="I33" s="165"/>
      <c r="J33" s="166"/>
      <c r="K33" s="166"/>
      <c r="L33" s="166"/>
      <c r="M33" s="164"/>
      <c r="N33" s="167"/>
      <c r="O33" s="134"/>
      <c r="P33" s="134"/>
      <c r="Q33" s="134"/>
      <c r="R33" s="134"/>
      <c r="S33" s="134"/>
      <c r="T33" s="134"/>
      <c r="U33" s="133"/>
    </row>
    <row r="34" spans="1:21" x14ac:dyDescent="0.25">
      <c r="A34" s="162" t="s">
        <v>53</v>
      </c>
      <c r="B34" s="163" t="s">
        <v>109</v>
      </c>
      <c r="C34" s="135">
        <v>44594</v>
      </c>
      <c r="D34" s="164"/>
      <c r="E34" s="164"/>
      <c r="F34" s="165"/>
      <c r="G34" s="164"/>
      <c r="H34" s="164"/>
      <c r="I34" s="165"/>
      <c r="J34" s="166"/>
      <c r="K34" s="166"/>
      <c r="L34" s="166"/>
      <c r="M34" s="164"/>
      <c r="N34" s="167"/>
      <c r="O34" s="134"/>
      <c r="P34" s="134"/>
      <c r="Q34" s="134"/>
      <c r="R34" s="134"/>
      <c r="S34" s="134"/>
      <c r="T34" s="134"/>
      <c r="U34" s="133"/>
    </row>
    <row r="35" spans="1:21" x14ac:dyDescent="0.25">
      <c r="A35" s="162" t="s">
        <v>53</v>
      </c>
      <c r="B35" s="163" t="s">
        <v>109</v>
      </c>
      <c r="C35" s="135">
        <v>44595</v>
      </c>
      <c r="D35" s="164"/>
      <c r="E35" s="164"/>
      <c r="F35" s="165"/>
      <c r="G35" s="164"/>
      <c r="H35" s="164"/>
      <c r="I35" s="165"/>
      <c r="J35" s="166"/>
      <c r="K35" s="166"/>
      <c r="L35" s="166"/>
      <c r="M35" s="164"/>
      <c r="N35" s="167"/>
      <c r="O35" s="134"/>
      <c r="P35" s="134"/>
      <c r="Q35" s="134"/>
      <c r="R35" s="134"/>
      <c r="S35" s="134"/>
      <c r="T35" s="134"/>
      <c r="U35" s="133"/>
    </row>
    <row r="36" spans="1:21" x14ac:dyDescent="0.25">
      <c r="A36" s="162" t="s">
        <v>53</v>
      </c>
      <c r="B36" s="163" t="s">
        <v>109</v>
      </c>
      <c r="C36" s="135">
        <v>44596</v>
      </c>
      <c r="D36" s="164"/>
      <c r="E36" s="164"/>
      <c r="F36" s="165"/>
      <c r="G36" s="164"/>
      <c r="H36" s="164"/>
      <c r="I36" s="165"/>
      <c r="J36" s="166"/>
      <c r="K36" s="166"/>
      <c r="L36" s="166"/>
      <c r="M36" s="164"/>
      <c r="N36" s="167"/>
      <c r="O36" s="134"/>
      <c r="P36" s="134"/>
      <c r="Q36" s="134"/>
      <c r="R36" s="134"/>
      <c r="S36" s="134"/>
      <c r="T36" s="134"/>
      <c r="U36" s="133"/>
    </row>
    <row r="37" spans="1:21" x14ac:dyDescent="0.25">
      <c r="A37" s="162" t="s">
        <v>53</v>
      </c>
      <c r="B37" s="163" t="s">
        <v>109</v>
      </c>
      <c r="C37" s="135">
        <v>44597</v>
      </c>
      <c r="D37" s="164"/>
      <c r="E37" s="164"/>
      <c r="F37" s="165"/>
      <c r="G37" s="164"/>
      <c r="H37" s="164"/>
      <c r="I37" s="165"/>
      <c r="J37" s="166"/>
      <c r="K37" s="166"/>
      <c r="L37" s="166"/>
      <c r="M37" s="164"/>
      <c r="N37" s="167"/>
      <c r="O37" s="134"/>
      <c r="P37" s="134"/>
      <c r="Q37" s="134"/>
      <c r="R37" s="134"/>
      <c r="S37" s="134"/>
      <c r="T37" s="134"/>
      <c r="U37" s="133"/>
    </row>
    <row r="38" spans="1:21" x14ac:dyDescent="0.25">
      <c r="A38" s="162" t="s">
        <v>53</v>
      </c>
      <c r="B38" s="163" t="s">
        <v>109</v>
      </c>
      <c r="C38" s="135">
        <v>44598</v>
      </c>
      <c r="D38" s="164"/>
      <c r="E38" s="164"/>
      <c r="F38" s="165"/>
      <c r="G38" s="164"/>
      <c r="H38" s="164"/>
      <c r="I38" s="165"/>
      <c r="J38" s="166"/>
      <c r="K38" s="166"/>
      <c r="L38" s="166"/>
      <c r="M38" s="164"/>
      <c r="N38" s="167"/>
      <c r="O38" s="134"/>
      <c r="P38" s="134"/>
      <c r="Q38" s="134"/>
      <c r="R38" s="134"/>
      <c r="S38" s="134"/>
      <c r="T38" s="134"/>
      <c r="U38" s="133"/>
    </row>
    <row r="39" spans="1:21" x14ac:dyDescent="0.25">
      <c r="A39" s="162" t="s">
        <v>110</v>
      </c>
      <c r="B39" s="163" t="s">
        <v>109</v>
      </c>
      <c r="C39" s="135">
        <v>44599</v>
      </c>
      <c r="D39" s="164"/>
      <c r="E39" s="164"/>
      <c r="F39" s="165"/>
      <c r="G39" s="164"/>
      <c r="H39" s="164"/>
      <c r="I39" s="165"/>
      <c r="J39" s="166"/>
      <c r="K39" s="166"/>
      <c r="L39" s="166"/>
      <c r="M39" s="164"/>
      <c r="N39" s="167"/>
      <c r="O39" s="134"/>
      <c r="P39" s="134"/>
      <c r="Q39" s="134"/>
      <c r="R39" s="134"/>
      <c r="S39" s="134"/>
      <c r="T39" s="134"/>
      <c r="U39" s="133"/>
    </row>
    <row r="40" spans="1:21" x14ac:dyDescent="0.25">
      <c r="A40" s="162" t="s">
        <v>110</v>
      </c>
      <c r="B40" s="163" t="s">
        <v>109</v>
      </c>
      <c r="C40" s="135">
        <v>44600</v>
      </c>
      <c r="D40" s="164"/>
      <c r="E40" s="164"/>
      <c r="F40" s="165"/>
      <c r="G40" s="164"/>
      <c r="H40" s="164"/>
      <c r="I40" s="165"/>
      <c r="J40" s="166"/>
      <c r="K40" s="166"/>
      <c r="L40" s="166"/>
      <c r="M40" s="164"/>
      <c r="N40" s="167"/>
      <c r="O40" s="134"/>
      <c r="P40" s="134"/>
      <c r="Q40" s="134"/>
      <c r="R40" s="134"/>
      <c r="S40" s="134"/>
      <c r="T40" s="134"/>
      <c r="U40" s="133"/>
    </row>
    <row r="41" spans="1:21" x14ac:dyDescent="0.25">
      <c r="A41" s="162" t="s">
        <v>110</v>
      </c>
      <c r="B41" s="163" t="s">
        <v>109</v>
      </c>
      <c r="C41" s="135">
        <v>44601</v>
      </c>
      <c r="D41" s="164"/>
      <c r="E41" s="164"/>
      <c r="F41" s="165"/>
      <c r="G41" s="164"/>
      <c r="H41" s="164"/>
      <c r="I41" s="165"/>
      <c r="J41" s="166"/>
      <c r="K41" s="166"/>
      <c r="L41" s="166"/>
      <c r="M41" s="164"/>
      <c r="N41" s="167"/>
      <c r="O41" s="134"/>
      <c r="P41" s="134"/>
      <c r="Q41" s="134"/>
      <c r="R41" s="134"/>
      <c r="S41" s="134"/>
      <c r="T41" s="134"/>
      <c r="U41" s="133"/>
    </row>
    <row r="42" spans="1:21" x14ac:dyDescent="0.25">
      <c r="A42" s="162" t="s">
        <v>110</v>
      </c>
      <c r="B42" s="163" t="s">
        <v>109</v>
      </c>
      <c r="C42" s="135">
        <v>44602</v>
      </c>
      <c r="D42" s="164"/>
      <c r="E42" s="164"/>
      <c r="F42" s="165"/>
      <c r="G42" s="164"/>
      <c r="H42" s="164"/>
      <c r="I42" s="165"/>
      <c r="J42" s="166"/>
      <c r="K42" s="166"/>
      <c r="L42" s="166"/>
      <c r="M42" s="164"/>
      <c r="N42" s="167"/>
      <c r="O42" s="134"/>
      <c r="P42" s="134"/>
      <c r="Q42" s="134"/>
      <c r="R42" s="134"/>
      <c r="S42" s="134"/>
      <c r="T42" s="134"/>
      <c r="U42" s="133"/>
    </row>
    <row r="43" spans="1:21" x14ac:dyDescent="0.25">
      <c r="A43" s="162" t="s">
        <v>110</v>
      </c>
      <c r="B43" s="163" t="s">
        <v>109</v>
      </c>
      <c r="C43" s="135">
        <v>44603</v>
      </c>
      <c r="D43" s="164"/>
      <c r="E43" s="164"/>
      <c r="F43" s="165"/>
      <c r="G43" s="164"/>
      <c r="H43" s="164"/>
      <c r="I43" s="165"/>
      <c r="J43" s="166"/>
      <c r="K43" s="166"/>
      <c r="L43" s="166"/>
      <c r="M43" s="164"/>
      <c r="N43" s="167"/>
      <c r="O43" s="134"/>
      <c r="P43" s="134"/>
      <c r="Q43" s="134"/>
      <c r="R43" s="134"/>
      <c r="S43" s="134"/>
      <c r="T43" s="134"/>
      <c r="U43" s="133"/>
    </row>
    <row r="44" spans="1:21" x14ac:dyDescent="0.25">
      <c r="A44" s="162" t="s">
        <v>110</v>
      </c>
      <c r="B44" s="163" t="s">
        <v>109</v>
      </c>
      <c r="C44" s="135">
        <v>44604</v>
      </c>
      <c r="D44" s="164"/>
      <c r="E44" s="164"/>
      <c r="F44" s="165"/>
      <c r="G44" s="164"/>
      <c r="H44" s="164"/>
      <c r="I44" s="165"/>
      <c r="J44" s="166"/>
      <c r="K44" s="166"/>
      <c r="L44" s="166"/>
      <c r="M44" s="164"/>
      <c r="N44" s="167"/>
      <c r="O44" s="134"/>
      <c r="P44" s="134"/>
      <c r="Q44" s="134"/>
      <c r="R44" s="134"/>
      <c r="S44" s="134"/>
      <c r="T44" s="134"/>
      <c r="U44" s="133"/>
    </row>
    <row r="45" spans="1:21" x14ac:dyDescent="0.25">
      <c r="A45" s="162" t="s">
        <v>110</v>
      </c>
      <c r="B45" s="163" t="s">
        <v>109</v>
      </c>
      <c r="C45" s="135">
        <v>44605</v>
      </c>
      <c r="D45" s="164"/>
      <c r="E45" s="164"/>
      <c r="F45" s="165"/>
      <c r="G45" s="164"/>
      <c r="H45" s="164"/>
      <c r="I45" s="165"/>
      <c r="J45" s="166"/>
      <c r="K45" s="166"/>
      <c r="L45" s="166"/>
      <c r="M45" s="164"/>
      <c r="N45" s="167"/>
      <c r="O45" s="134"/>
      <c r="P45" s="134"/>
      <c r="Q45" s="134"/>
      <c r="R45" s="134"/>
      <c r="S45" s="134"/>
      <c r="T45" s="134"/>
      <c r="U45" s="133"/>
    </row>
    <row r="46" spans="1:21" x14ac:dyDescent="0.25">
      <c r="A46" s="162" t="s">
        <v>111</v>
      </c>
      <c r="B46" s="163" t="s">
        <v>109</v>
      </c>
      <c r="C46" s="135">
        <v>44606</v>
      </c>
      <c r="D46" s="164"/>
      <c r="E46" s="164"/>
      <c r="F46" s="165"/>
      <c r="G46" s="164"/>
      <c r="H46" s="164"/>
      <c r="I46" s="165"/>
      <c r="J46" s="166"/>
      <c r="K46" s="166"/>
      <c r="L46" s="166"/>
      <c r="M46" s="164"/>
      <c r="N46" s="167"/>
      <c r="O46" s="134"/>
      <c r="P46" s="134"/>
      <c r="Q46" s="134"/>
      <c r="R46" s="134"/>
      <c r="S46" s="134"/>
      <c r="T46" s="134"/>
      <c r="U46" s="133"/>
    </row>
    <row r="47" spans="1:21" x14ac:dyDescent="0.25">
      <c r="A47" s="162" t="s">
        <v>111</v>
      </c>
      <c r="B47" s="163" t="s">
        <v>109</v>
      </c>
      <c r="C47" s="135">
        <v>44607</v>
      </c>
      <c r="D47" s="164"/>
      <c r="E47" s="164"/>
      <c r="F47" s="165"/>
      <c r="G47" s="164"/>
      <c r="H47" s="164"/>
      <c r="I47" s="165"/>
      <c r="J47" s="166"/>
      <c r="K47" s="166"/>
      <c r="L47" s="166"/>
      <c r="M47" s="164"/>
      <c r="N47" s="167"/>
      <c r="O47" s="134"/>
      <c r="P47" s="134"/>
      <c r="Q47" s="134"/>
      <c r="R47" s="134"/>
      <c r="S47" s="134"/>
      <c r="T47" s="134"/>
      <c r="U47" s="133"/>
    </row>
    <row r="48" spans="1:21" x14ac:dyDescent="0.25">
      <c r="A48" s="162" t="s">
        <v>111</v>
      </c>
      <c r="B48" s="163" t="s">
        <v>109</v>
      </c>
      <c r="C48" s="135">
        <v>44608</v>
      </c>
      <c r="D48" s="164"/>
      <c r="E48" s="164"/>
      <c r="F48" s="165"/>
      <c r="G48" s="164"/>
      <c r="H48" s="164"/>
      <c r="I48" s="165"/>
      <c r="J48" s="166"/>
      <c r="K48" s="166"/>
      <c r="L48" s="166"/>
      <c r="M48" s="164"/>
      <c r="N48" s="167"/>
      <c r="O48" s="134"/>
      <c r="P48" s="134"/>
      <c r="Q48" s="134"/>
      <c r="R48" s="134"/>
      <c r="S48" s="134"/>
      <c r="T48" s="134"/>
      <c r="U48" s="133"/>
    </row>
    <row r="49" spans="1:21" x14ac:dyDescent="0.25">
      <c r="A49" s="162" t="s">
        <v>111</v>
      </c>
      <c r="B49" s="163" t="s">
        <v>109</v>
      </c>
      <c r="C49" s="135">
        <v>44609</v>
      </c>
      <c r="D49" s="164"/>
      <c r="E49" s="164"/>
      <c r="F49" s="165"/>
      <c r="G49" s="164"/>
      <c r="H49" s="164"/>
      <c r="I49" s="165"/>
      <c r="J49" s="166"/>
      <c r="K49" s="166"/>
      <c r="L49" s="166"/>
      <c r="M49" s="164"/>
      <c r="N49" s="167"/>
      <c r="O49" s="134"/>
      <c r="P49" s="134"/>
      <c r="Q49" s="134"/>
      <c r="R49" s="134"/>
      <c r="S49" s="134"/>
      <c r="T49" s="134"/>
      <c r="U49" s="133"/>
    </row>
    <row r="50" spans="1:21" x14ac:dyDescent="0.25">
      <c r="A50" s="162" t="s">
        <v>111</v>
      </c>
      <c r="B50" s="163" t="s">
        <v>109</v>
      </c>
      <c r="C50" s="135">
        <v>44610</v>
      </c>
      <c r="D50" s="164"/>
      <c r="E50" s="164"/>
      <c r="F50" s="165"/>
      <c r="G50" s="164"/>
      <c r="H50" s="164"/>
      <c r="I50" s="165"/>
      <c r="J50" s="166"/>
      <c r="K50" s="166"/>
      <c r="L50" s="166"/>
      <c r="M50" s="164"/>
      <c r="N50" s="167"/>
      <c r="O50" s="134"/>
      <c r="P50" s="134"/>
      <c r="Q50" s="134"/>
      <c r="R50" s="134"/>
      <c r="S50" s="134"/>
      <c r="T50" s="134"/>
      <c r="U50" s="133"/>
    </row>
    <row r="51" spans="1:21" x14ac:dyDescent="0.25">
      <c r="A51" s="162" t="s">
        <v>111</v>
      </c>
      <c r="B51" s="163" t="s">
        <v>109</v>
      </c>
      <c r="C51" s="135">
        <v>44611</v>
      </c>
      <c r="D51" s="164"/>
      <c r="E51" s="164"/>
      <c r="F51" s="165"/>
      <c r="G51" s="164"/>
      <c r="H51" s="164"/>
      <c r="I51" s="165"/>
      <c r="J51" s="166"/>
      <c r="K51" s="166"/>
      <c r="L51" s="166"/>
      <c r="M51" s="164"/>
      <c r="N51" s="167"/>
      <c r="O51" s="134"/>
      <c r="P51" s="134"/>
      <c r="Q51" s="134"/>
      <c r="R51" s="134"/>
      <c r="S51" s="134"/>
      <c r="T51" s="134"/>
      <c r="U51" s="133"/>
    </row>
    <row r="52" spans="1:21" x14ac:dyDescent="0.25">
      <c r="A52" s="162" t="s">
        <v>111</v>
      </c>
      <c r="B52" s="163" t="s">
        <v>109</v>
      </c>
      <c r="C52" s="135">
        <v>44612</v>
      </c>
      <c r="D52" s="164"/>
      <c r="E52" s="164"/>
      <c r="F52" s="165"/>
      <c r="G52" s="164"/>
      <c r="H52" s="164"/>
      <c r="I52" s="165"/>
      <c r="J52" s="166"/>
      <c r="K52" s="166"/>
      <c r="L52" s="166"/>
      <c r="M52" s="164"/>
      <c r="N52" s="167"/>
      <c r="O52" s="134"/>
      <c r="P52" s="134"/>
      <c r="Q52" s="134"/>
      <c r="R52" s="134"/>
      <c r="S52" s="134"/>
      <c r="T52" s="134"/>
      <c r="U52" s="133"/>
    </row>
    <row r="53" spans="1:21" x14ac:dyDescent="0.25">
      <c r="A53" s="162" t="s">
        <v>112</v>
      </c>
      <c r="B53" s="163" t="s">
        <v>109</v>
      </c>
      <c r="C53" s="135">
        <v>44613</v>
      </c>
      <c r="D53" s="164"/>
      <c r="E53" s="164"/>
      <c r="F53" s="165"/>
      <c r="G53" s="164"/>
      <c r="H53" s="164"/>
      <c r="I53" s="165"/>
      <c r="J53" s="166"/>
      <c r="K53" s="166"/>
      <c r="L53" s="166"/>
      <c r="M53" s="164"/>
      <c r="N53" s="167"/>
      <c r="O53" s="134"/>
      <c r="P53" s="134"/>
      <c r="Q53" s="134"/>
      <c r="R53" s="134"/>
      <c r="S53" s="134"/>
      <c r="T53" s="134"/>
      <c r="U53" s="133"/>
    </row>
    <row r="54" spans="1:21" x14ac:dyDescent="0.25">
      <c r="A54" s="162" t="s">
        <v>112</v>
      </c>
      <c r="B54" s="163" t="s">
        <v>109</v>
      </c>
      <c r="C54" s="135">
        <v>44614</v>
      </c>
      <c r="D54" s="164"/>
      <c r="E54" s="164"/>
      <c r="F54" s="165"/>
      <c r="G54" s="164"/>
      <c r="H54" s="164"/>
      <c r="I54" s="165"/>
      <c r="J54" s="166"/>
      <c r="K54" s="166"/>
      <c r="L54" s="166"/>
      <c r="M54" s="164"/>
      <c r="N54" s="167"/>
      <c r="O54" s="134"/>
      <c r="P54" s="134"/>
      <c r="Q54" s="134"/>
      <c r="R54" s="134"/>
      <c r="S54" s="134"/>
      <c r="T54" s="134"/>
      <c r="U54" s="133"/>
    </row>
    <row r="55" spans="1:21" x14ac:dyDescent="0.25">
      <c r="A55" s="162" t="s">
        <v>112</v>
      </c>
      <c r="B55" s="163" t="s">
        <v>109</v>
      </c>
      <c r="C55" s="135">
        <v>44615</v>
      </c>
      <c r="D55" s="164"/>
      <c r="E55" s="164"/>
      <c r="F55" s="165"/>
      <c r="G55" s="164"/>
      <c r="H55" s="164"/>
      <c r="I55" s="165"/>
      <c r="J55" s="166"/>
      <c r="K55" s="166"/>
      <c r="L55" s="166"/>
      <c r="M55" s="164"/>
      <c r="N55" s="167"/>
      <c r="O55" s="134"/>
      <c r="P55" s="134"/>
      <c r="Q55" s="134"/>
      <c r="R55" s="134"/>
      <c r="S55" s="134"/>
      <c r="T55" s="134"/>
      <c r="U55" s="133"/>
    </row>
    <row r="56" spans="1:21" x14ac:dyDescent="0.25">
      <c r="A56" s="162" t="s">
        <v>112</v>
      </c>
      <c r="B56" s="163" t="s">
        <v>109</v>
      </c>
      <c r="C56" s="135">
        <v>44616</v>
      </c>
      <c r="D56" s="164"/>
      <c r="E56" s="164"/>
      <c r="F56" s="165"/>
      <c r="G56" s="164"/>
      <c r="H56" s="164"/>
      <c r="I56" s="165"/>
      <c r="J56" s="166"/>
      <c r="K56" s="166"/>
      <c r="L56" s="166"/>
      <c r="M56" s="164"/>
      <c r="N56" s="167"/>
      <c r="O56" s="134"/>
      <c r="P56" s="134"/>
      <c r="Q56" s="134"/>
      <c r="R56" s="134"/>
      <c r="S56" s="134"/>
      <c r="T56" s="134"/>
      <c r="U56" s="133"/>
    </row>
    <row r="57" spans="1:21" x14ac:dyDescent="0.25">
      <c r="A57" s="162" t="s">
        <v>112</v>
      </c>
      <c r="B57" s="163" t="s">
        <v>109</v>
      </c>
      <c r="C57" s="135">
        <v>44617</v>
      </c>
      <c r="D57" s="164"/>
      <c r="E57" s="164"/>
      <c r="F57" s="165"/>
      <c r="G57" s="164"/>
      <c r="H57" s="164"/>
      <c r="I57" s="165"/>
      <c r="J57" s="166"/>
      <c r="K57" s="166"/>
      <c r="L57" s="166"/>
      <c r="M57" s="164"/>
      <c r="N57" s="167"/>
      <c r="O57" s="134"/>
      <c r="P57" s="134"/>
      <c r="Q57" s="134"/>
      <c r="R57" s="134"/>
      <c r="S57" s="134"/>
      <c r="T57" s="134"/>
      <c r="U57" s="133"/>
    </row>
    <row r="58" spans="1:21" x14ac:dyDescent="0.25">
      <c r="A58" s="162" t="s">
        <v>112</v>
      </c>
      <c r="B58" s="163" t="s">
        <v>109</v>
      </c>
      <c r="C58" s="135">
        <v>44618</v>
      </c>
      <c r="D58" s="164"/>
      <c r="E58" s="164"/>
      <c r="F58" s="165"/>
      <c r="G58" s="164"/>
      <c r="H58" s="164"/>
      <c r="I58" s="165"/>
      <c r="J58" s="166"/>
      <c r="K58" s="166"/>
      <c r="L58" s="166"/>
      <c r="M58" s="164"/>
      <c r="N58" s="167"/>
      <c r="O58" s="134"/>
      <c r="P58" s="134"/>
      <c r="Q58" s="134"/>
      <c r="R58" s="134"/>
      <c r="S58" s="134"/>
      <c r="T58" s="134"/>
      <c r="U58" s="133"/>
    </row>
    <row r="59" spans="1:21" x14ac:dyDescent="0.25">
      <c r="A59" s="162" t="s">
        <v>112</v>
      </c>
      <c r="B59" s="163" t="s">
        <v>109</v>
      </c>
      <c r="C59" s="135">
        <v>44619</v>
      </c>
      <c r="D59" s="164"/>
      <c r="E59" s="164"/>
      <c r="F59" s="165"/>
      <c r="G59" s="164"/>
      <c r="H59" s="164"/>
      <c r="I59" s="165"/>
      <c r="J59" s="166"/>
      <c r="K59" s="166"/>
      <c r="L59" s="166"/>
      <c r="M59" s="164"/>
      <c r="N59" s="167"/>
      <c r="O59" s="134"/>
      <c r="P59" s="134"/>
      <c r="Q59" s="134"/>
      <c r="R59" s="134"/>
      <c r="S59" s="134"/>
      <c r="T59" s="134"/>
      <c r="U59" s="133"/>
    </row>
    <row r="60" spans="1:21" x14ac:dyDescent="0.25">
      <c r="A60" s="162" t="s">
        <v>113</v>
      </c>
      <c r="B60" s="163" t="s">
        <v>109</v>
      </c>
      <c r="C60" s="135">
        <v>44620</v>
      </c>
      <c r="D60" s="164"/>
      <c r="E60" s="164"/>
      <c r="F60" s="165"/>
      <c r="G60" s="164"/>
      <c r="H60" s="164"/>
      <c r="I60" s="165"/>
      <c r="J60" s="166"/>
      <c r="K60" s="166"/>
      <c r="L60" s="166"/>
      <c r="M60" s="164"/>
      <c r="N60" s="167"/>
      <c r="O60" s="134"/>
      <c r="P60" s="134"/>
      <c r="Q60" s="134"/>
      <c r="R60" s="134"/>
      <c r="S60" s="134"/>
      <c r="T60" s="134"/>
      <c r="U60" s="133"/>
    </row>
    <row r="61" spans="1:21" x14ac:dyDescent="0.25">
      <c r="A61" s="162" t="s">
        <v>113</v>
      </c>
      <c r="B61" s="163" t="s">
        <v>114</v>
      </c>
      <c r="C61" s="135">
        <v>44621</v>
      </c>
      <c r="D61" s="164"/>
      <c r="E61" s="164"/>
      <c r="F61" s="165"/>
      <c r="G61" s="164"/>
      <c r="H61" s="164"/>
      <c r="I61" s="165"/>
      <c r="J61" s="166"/>
      <c r="K61" s="166"/>
      <c r="L61" s="166"/>
      <c r="M61" s="164"/>
      <c r="N61" s="167"/>
      <c r="O61" s="134"/>
      <c r="P61" s="134"/>
      <c r="Q61" s="134"/>
      <c r="R61" s="134"/>
      <c r="S61" s="134"/>
      <c r="T61" s="134"/>
      <c r="U61" s="133"/>
    </row>
    <row r="62" spans="1:21" x14ac:dyDescent="0.25">
      <c r="A62" s="162" t="s">
        <v>113</v>
      </c>
      <c r="B62" s="163" t="s">
        <v>114</v>
      </c>
      <c r="C62" s="135">
        <v>44622</v>
      </c>
      <c r="D62" s="164"/>
      <c r="E62" s="164"/>
      <c r="F62" s="165"/>
      <c r="G62" s="164"/>
      <c r="H62" s="164"/>
      <c r="I62" s="165"/>
      <c r="J62" s="166"/>
      <c r="K62" s="166"/>
      <c r="L62" s="166"/>
      <c r="M62" s="164"/>
      <c r="N62" s="167"/>
      <c r="O62" s="134"/>
      <c r="P62" s="134"/>
      <c r="Q62" s="134"/>
      <c r="R62" s="134"/>
      <c r="S62" s="134"/>
      <c r="T62" s="134"/>
      <c r="U62" s="133"/>
    </row>
    <row r="63" spans="1:21" x14ac:dyDescent="0.25">
      <c r="A63" s="162" t="s">
        <v>113</v>
      </c>
      <c r="B63" s="163" t="s">
        <v>114</v>
      </c>
      <c r="C63" s="135">
        <v>44623</v>
      </c>
      <c r="D63" s="164"/>
      <c r="E63" s="164"/>
      <c r="F63" s="165"/>
      <c r="G63" s="164"/>
      <c r="H63" s="164"/>
      <c r="I63" s="165"/>
      <c r="J63" s="166"/>
      <c r="K63" s="166"/>
      <c r="L63" s="166"/>
      <c r="M63" s="164"/>
      <c r="N63" s="167"/>
      <c r="O63" s="134"/>
      <c r="P63" s="134"/>
      <c r="Q63" s="134"/>
      <c r="R63" s="134"/>
      <c r="S63" s="134"/>
      <c r="T63" s="134"/>
      <c r="U63" s="133"/>
    </row>
    <row r="64" spans="1:21" x14ac:dyDescent="0.25">
      <c r="A64" s="162" t="s">
        <v>113</v>
      </c>
      <c r="B64" s="163" t="s">
        <v>114</v>
      </c>
      <c r="C64" s="135">
        <v>44624</v>
      </c>
      <c r="D64" s="164"/>
      <c r="E64" s="164"/>
      <c r="F64" s="165"/>
      <c r="G64" s="164"/>
      <c r="H64" s="164"/>
      <c r="I64" s="165"/>
      <c r="J64" s="166"/>
      <c r="K64" s="166"/>
      <c r="L64" s="166"/>
      <c r="M64" s="164"/>
      <c r="N64" s="167"/>
      <c r="O64" s="134"/>
      <c r="P64" s="134"/>
      <c r="Q64" s="134"/>
      <c r="R64" s="134"/>
      <c r="S64" s="134"/>
      <c r="T64" s="134"/>
      <c r="U64" s="133"/>
    </row>
    <row r="65" spans="1:21" x14ac:dyDescent="0.25">
      <c r="A65" s="162" t="s">
        <v>113</v>
      </c>
      <c r="B65" s="163" t="s">
        <v>114</v>
      </c>
      <c r="C65" s="135">
        <v>44625</v>
      </c>
      <c r="D65" s="164"/>
      <c r="E65" s="164"/>
      <c r="F65" s="165"/>
      <c r="G65" s="164"/>
      <c r="H65" s="164"/>
      <c r="I65" s="165"/>
      <c r="J65" s="166"/>
      <c r="K65" s="166"/>
      <c r="L65" s="166"/>
      <c r="M65" s="164"/>
      <c r="N65" s="167"/>
      <c r="O65" s="134"/>
      <c r="P65" s="134"/>
      <c r="Q65" s="134"/>
      <c r="R65" s="134"/>
      <c r="S65" s="134"/>
      <c r="T65" s="134"/>
      <c r="U65" s="133"/>
    </row>
    <row r="66" spans="1:21" x14ac:dyDescent="0.25">
      <c r="A66" s="162" t="s">
        <v>113</v>
      </c>
      <c r="B66" s="163" t="s">
        <v>114</v>
      </c>
      <c r="C66" s="135">
        <v>44626</v>
      </c>
      <c r="D66" s="164"/>
      <c r="E66" s="164"/>
      <c r="F66" s="165"/>
      <c r="G66" s="164"/>
      <c r="H66" s="164"/>
      <c r="I66" s="165"/>
      <c r="J66" s="166"/>
      <c r="K66" s="166"/>
      <c r="L66" s="166"/>
      <c r="M66" s="164"/>
      <c r="N66" s="167"/>
      <c r="O66" s="134"/>
      <c r="P66" s="134"/>
      <c r="Q66" s="134"/>
      <c r="R66" s="134"/>
      <c r="S66" s="134"/>
      <c r="T66" s="134"/>
      <c r="U66" s="133"/>
    </row>
    <row r="67" spans="1:21" x14ac:dyDescent="0.25">
      <c r="A67" s="162" t="s">
        <v>115</v>
      </c>
      <c r="B67" s="163" t="s">
        <v>114</v>
      </c>
      <c r="C67" s="135">
        <v>44627</v>
      </c>
      <c r="D67" s="164"/>
      <c r="E67" s="164"/>
      <c r="F67" s="165"/>
      <c r="G67" s="164"/>
      <c r="H67" s="164"/>
      <c r="I67" s="165"/>
      <c r="J67" s="166"/>
      <c r="K67" s="166"/>
      <c r="L67" s="166"/>
      <c r="M67" s="164"/>
      <c r="N67" s="167"/>
      <c r="O67" s="134"/>
      <c r="P67" s="134"/>
      <c r="Q67" s="134"/>
      <c r="R67" s="134"/>
      <c r="S67" s="134"/>
      <c r="T67" s="134"/>
      <c r="U67" s="133"/>
    </row>
    <row r="68" spans="1:21" x14ac:dyDescent="0.25">
      <c r="A68" s="162" t="s">
        <v>115</v>
      </c>
      <c r="B68" s="163" t="s">
        <v>114</v>
      </c>
      <c r="C68" s="135">
        <v>44628</v>
      </c>
      <c r="D68" s="164"/>
      <c r="E68" s="164"/>
      <c r="F68" s="165"/>
      <c r="G68" s="164"/>
      <c r="H68" s="164"/>
      <c r="I68" s="165"/>
      <c r="J68" s="166"/>
      <c r="K68" s="166"/>
      <c r="L68" s="166"/>
      <c r="M68" s="164"/>
      <c r="N68" s="167"/>
      <c r="O68" s="134"/>
      <c r="P68" s="134"/>
      <c r="Q68" s="134"/>
      <c r="R68" s="134"/>
      <c r="S68" s="134"/>
      <c r="T68" s="134"/>
      <c r="U68" s="133"/>
    </row>
    <row r="69" spans="1:21" x14ac:dyDescent="0.25">
      <c r="A69" s="162" t="s">
        <v>115</v>
      </c>
      <c r="B69" s="163" t="s">
        <v>114</v>
      </c>
      <c r="C69" s="135">
        <v>44629</v>
      </c>
      <c r="D69" s="164"/>
      <c r="E69" s="164"/>
      <c r="F69" s="165"/>
      <c r="G69" s="164"/>
      <c r="H69" s="164"/>
      <c r="I69" s="165"/>
      <c r="J69" s="166"/>
      <c r="K69" s="166"/>
      <c r="L69" s="166"/>
      <c r="M69" s="164"/>
      <c r="N69" s="167"/>
      <c r="O69" s="138"/>
      <c r="P69" s="138"/>
      <c r="Q69" s="138"/>
      <c r="R69" s="138"/>
      <c r="S69" s="138"/>
      <c r="T69" s="138"/>
      <c r="U69" s="139"/>
    </row>
    <row r="70" spans="1:21" x14ac:dyDescent="0.25">
      <c r="A70" s="162" t="s">
        <v>115</v>
      </c>
      <c r="B70" s="163" t="s">
        <v>114</v>
      </c>
      <c r="C70" s="135">
        <v>44630</v>
      </c>
      <c r="D70" s="164"/>
      <c r="E70" s="164"/>
      <c r="F70" s="165"/>
      <c r="G70" s="164"/>
      <c r="H70" s="164"/>
      <c r="I70" s="165"/>
      <c r="J70" s="166"/>
      <c r="K70" s="166"/>
      <c r="L70" s="166"/>
      <c r="M70" s="164"/>
      <c r="N70" s="167"/>
      <c r="O70" s="138"/>
      <c r="P70" s="138"/>
      <c r="Q70" s="138"/>
      <c r="R70" s="138"/>
      <c r="S70" s="138"/>
      <c r="T70" s="138"/>
      <c r="U70" s="139"/>
    </row>
    <row r="71" spans="1:21" x14ac:dyDescent="0.25">
      <c r="A71" s="162" t="s">
        <v>115</v>
      </c>
      <c r="B71" s="163" t="s">
        <v>114</v>
      </c>
      <c r="C71" s="135">
        <v>44631</v>
      </c>
      <c r="D71" s="164"/>
      <c r="E71" s="164"/>
      <c r="F71" s="165"/>
      <c r="G71" s="164"/>
      <c r="H71" s="164"/>
      <c r="I71" s="165"/>
      <c r="J71" s="166"/>
      <c r="K71" s="166"/>
      <c r="L71" s="166"/>
      <c r="M71" s="164"/>
      <c r="N71" s="167"/>
      <c r="O71" s="138"/>
      <c r="P71" s="138"/>
      <c r="Q71" s="138"/>
      <c r="R71" s="138"/>
      <c r="S71" s="138"/>
      <c r="T71" s="138"/>
      <c r="U71" s="139"/>
    </row>
    <row r="72" spans="1:21" x14ac:dyDescent="0.25">
      <c r="A72" s="162" t="s">
        <v>115</v>
      </c>
      <c r="B72" s="163" t="s">
        <v>114</v>
      </c>
      <c r="C72" s="135">
        <v>44632</v>
      </c>
      <c r="D72" s="164"/>
      <c r="E72" s="164"/>
      <c r="F72" s="165"/>
      <c r="G72" s="164"/>
      <c r="H72" s="164"/>
      <c r="I72" s="165"/>
      <c r="J72" s="166"/>
      <c r="K72" s="166"/>
      <c r="L72" s="166"/>
      <c r="M72" s="164"/>
      <c r="N72" s="167"/>
      <c r="O72" s="138"/>
      <c r="P72" s="138"/>
      <c r="Q72" s="138"/>
      <c r="R72" s="138"/>
      <c r="S72" s="138"/>
      <c r="T72" s="138"/>
      <c r="U72" s="139"/>
    </row>
    <row r="73" spans="1:21" x14ac:dyDescent="0.25">
      <c r="A73" s="162" t="s">
        <v>115</v>
      </c>
      <c r="B73" s="163" t="s">
        <v>114</v>
      </c>
      <c r="C73" s="135">
        <v>44633</v>
      </c>
      <c r="D73" s="164"/>
      <c r="E73" s="164"/>
      <c r="F73" s="165"/>
      <c r="G73" s="164"/>
      <c r="H73" s="164"/>
      <c r="I73" s="165"/>
      <c r="J73" s="166"/>
      <c r="K73" s="166"/>
      <c r="L73" s="166"/>
      <c r="M73" s="164"/>
      <c r="N73" s="167"/>
      <c r="O73" s="138"/>
      <c r="P73" s="138"/>
      <c r="Q73" s="138"/>
      <c r="R73" s="138"/>
      <c r="S73" s="138"/>
      <c r="T73" s="138"/>
      <c r="U73" s="139"/>
    </row>
    <row r="74" spans="1:21" x14ac:dyDescent="0.25">
      <c r="A74" s="162" t="s">
        <v>116</v>
      </c>
      <c r="B74" s="163" t="s">
        <v>114</v>
      </c>
      <c r="C74" s="135">
        <v>44634</v>
      </c>
      <c r="D74" s="164"/>
      <c r="E74" s="164"/>
      <c r="F74" s="165"/>
      <c r="G74" s="164"/>
      <c r="H74" s="164"/>
      <c r="I74" s="165"/>
      <c r="J74" s="166"/>
      <c r="K74" s="166"/>
      <c r="L74" s="166"/>
      <c r="M74" s="164"/>
      <c r="N74" s="167"/>
      <c r="O74" s="138"/>
      <c r="P74" s="138"/>
      <c r="Q74" s="138"/>
      <c r="R74" s="138"/>
      <c r="S74" s="138"/>
      <c r="T74" s="138"/>
      <c r="U74" s="139"/>
    </row>
    <row r="75" spans="1:21" x14ac:dyDescent="0.25">
      <c r="A75" s="162" t="s">
        <v>116</v>
      </c>
      <c r="B75" s="163" t="s">
        <v>114</v>
      </c>
      <c r="C75" s="135">
        <v>44635</v>
      </c>
      <c r="D75" s="164"/>
      <c r="E75" s="164"/>
      <c r="F75" s="165"/>
      <c r="G75" s="164"/>
      <c r="H75" s="164"/>
      <c r="I75" s="165"/>
      <c r="J75" s="166"/>
      <c r="K75" s="166"/>
      <c r="L75" s="166"/>
      <c r="M75" s="164"/>
      <c r="N75" s="167"/>
      <c r="O75" s="138"/>
      <c r="P75" s="138"/>
      <c r="Q75" s="138"/>
      <c r="R75" s="138"/>
      <c r="S75" s="138"/>
      <c r="T75" s="138"/>
      <c r="U75" s="139"/>
    </row>
    <row r="76" spans="1:21" x14ac:dyDescent="0.25">
      <c r="A76" s="162" t="s">
        <v>116</v>
      </c>
      <c r="B76" s="163" t="s">
        <v>114</v>
      </c>
      <c r="C76" s="135">
        <v>44636</v>
      </c>
      <c r="D76" s="164"/>
      <c r="E76" s="164"/>
      <c r="F76" s="165"/>
      <c r="G76" s="164"/>
      <c r="H76" s="164"/>
      <c r="I76" s="165"/>
      <c r="J76" s="166"/>
      <c r="K76" s="166"/>
      <c r="L76" s="166"/>
      <c r="M76" s="164"/>
      <c r="N76" s="167"/>
      <c r="O76" s="138"/>
      <c r="P76" s="138"/>
      <c r="Q76" s="138"/>
      <c r="R76" s="138"/>
      <c r="S76" s="138"/>
      <c r="T76" s="138"/>
      <c r="U76" s="139"/>
    </row>
    <row r="77" spans="1:21" x14ac:dyDescent="0.25">
      <c r="A77" s="162" t="s">
        <v>116</v>
      </c>
      <c r="B77" s="163" t="s">
        <v>114</v>
      </c>
      <c r="C77" s="135">
        <v>44637</v>
      </c>
      <c r="D77" s="164"/>
      <c r="E77" s="164"/>
      <c r="F77" s="165"/>
      <c r="G77" s="164"/>
      <c r="H77" s="164"/>
      <c r="I77" s="165"/>
      <c r="J77" s="166"/>
      <c r="K77" s="166"/>
      <c r="L77" s="166"/>
      <c r="M77" s="164"/>
      <c r="N77" s="167"/>
      <c r="O77" s="138"/>
      <c r="P77" s="138"/>
      <c r="Q77" s="138"/>
      <c r="R77" s="138"/>
      <c r="S77" s="138"/>
      <c r="T77" s="138"/>
      <c r="U77" s="139"/>
    </row>
    <row r="78" spans="1:21" x14ac:dyDescent="0.25">
      <c r="A78" s="162" t="s">
        <v>116</v>
      </c>
      <c r="B78" s="163" t="s">
        <v>114</v>
      </c>
      <c r="C78" s="135">
        <v>44638</v>
      </c>
      <c r="D78" s="164"/>
      <c r="E78" s="164"/>
      <c r="F78" s="165"/>
      <c r="G78" s="164"/>
      <c r="H78" s="164"/>
      <c r="I78" s="165"/>
      <c r="J78" s="166"/>
      <c r="K78" s="166"/>
      <c r="L78" s="166"/>
      <c r="M78" s="164"/>
      <c r="N78" s="167"/>
      <c r="O78" s="138"/>
      <c r="P78" s="138"/>
      <c r="Q78" s="138"/>
      <c r="R78" s="138"/>
      <c r="S78" s="138"/>
      <c r="T78" s="138"/>
      <c r="U78" s="139"/>
    </row>
    <row r="79" spans="1:21" x14ac:dyDescent="0.25">
      <c r="A79" s="162" t="s">
        <v>116</v>
      </c>
      <c r="B79" s="163" t="s">
        <v>114</v>
      </c>
      <c r="C79" s="135">
        <v>44639</v>
      </c>
      <c r="D79" s="164"/>
      <c r="E79" s="164"/>
      <c r="F79" s="165"/>
      <c r="G79" s="164"/>
      <c r="H79" s="164"/>
      <c r="I79" s="165"/>
      <c r="J79" s="166"/>
      <c r="K79" s="166"/>
      <c r="L79" s="166"/>
      <c r="M79" s="164"/>
      <c r="N79" s="167"/>
      <c r="O79" s="138"/>
      <c r="P79" s="138"/>
      <c r="Q79" s="138"/>
      <c r="R79" s="138"/>
      <c r="S79" s="138"/>
      <c r="T79" s="138"/>
      <c r="U79" s="139"/>
    </row>
    <row r="80" spans="1:21" x14ac:dyDescent="0.25">
      <c r="A80" s="162" t="s">
        <v>116</v>
      </c>
      <c r="B80" s="163" t="s">
        <v>114</v>
      </c>
      <c r="C80" s="135">
        <v>44640</v>
      </c>
      <c r="D80" s="164"/>
      <c r="E80" s="164"/>
      <c r="F80" s="165"/>
      <c r="G80" s="164"/>
      <c r="H80" s="164"/>
      <c r="I80" s="165"/>
      <c r="J80" s="166"/>
      <c r="K80" s="166"/>
      <c r="L80" s="166"/>
      <c r="M80" s="164"/>
      <c r="N80" s="167"/>
      <c r="O80" s="138"/>
      <c r="P80" s="138"/>
      <c r="Q80" s="138"/>
      <c r="R80" s="138"/>
      <c r="S80" s="138"/>
      <c r="T80" s="138"/>
      <c r="U80" s="139"/>
    </row>
    <row r="81" spans="1:21" x14ac:dyDescent="0.25">
      <c r="A81" s="162" t="s">
        <v>117</v>
      </c>
      <c r="B81" s="163" t="s">
        <v>114</v>
      </c>
      <c r="C81" s="135">
        <v>44641</v>
      </c>
      <c r="D81" s="164"/>
      <c r="E81" s="164"/>
      <c r="F81" s="165"/>
      <c r="G81" s="164"/>
      <c r="H81" s="164"/>
      <c r="I81" s="165"/>
      <c r="J81" s="166"/>
      <c r="K81" s="166"/>
      <c r="L81" s="166"/>
      <c r="M81" s="164"/>
      <c r="N81" s="167"/>
      <c r="O81" s="138"/>
      <c r="P81" s="138"/>
      <c r="Q81" s="138"/>
      <c r="R81" s="138"/>
      <c r="S81" s="138"/>
      <c r="T81" s="138"/>
      <c r="U81" s="139"/>
    </row>
    <row r="82" spans="1:21" x14ac:dyDescent="0.25">
      <c r="A82" s="162" t="s">
        <v>117</v>
      </c>
      <c r="B82" s="163" t="s">
        <v>114</v>
      </c>
      <c r="C82" s="135">
        <v>44642</v>
      </c>
      <c r="D82" s="164"/>
      <c r="E82" s="164"/>
      <c r="F82" s="165"/>
      <c r="G82" s="164"/>
      <c r="H82" s="164"/>
      <c r="I82" s="165"/>
      <c r="J82" s="166"/>
      <c r="K82" s="166"/>
      <c r="L82" s="166"/>
      <c r="M82" s="164"/>
      <c r="N82" s="167"/>
      <c r="O82" s="138"/>
      <c r="P82" s="138"/>
      <c r="Q82" s="138"/>
      <c r="R82" s="138"/>
      <c r="S82" s="138"/>
      <c r="T82" s="138"/>
      <c r="U82" s="139"/>
    </row>
    <row r="83" spans="1:21" x14ac:dyDescent="0.25">
      <c r="A83" s="162" t="s">
        <v>117</v>
      </c>
      <c r="B83" s="163" t="s">
        <v>114</v>
      </c>
      <c r="C83" s="135">
        <v>44643</v>
      </c>
      <c r="D83" s="164"/>
      <c r="E83" s="164"/>
      <c r="F83" s="165"/>
      <c r="G83" s="164"/>
      <c r="H83" s="164"/>
      <c r="I83" s="165"/>
      <c r="J83" s="166"/>
      <c r="K83" s="166"/>
      <c r="L83" s="166"/>
      <c r="M83" s="164"/>
      <c r="N83" s="167"/>
      <c r="O83" s="138"/>
      <c r="P83" s="138"/>
      <c r="Q83" s="138"/>
      <c r="R83" s="138"/>
      <c r="S83" s="138"/>
      <c r="T83" s="138"/>
      <c r="U83" s="139"/>
    </row>
    <row r="84" spans="1:21" x14ac:dyDescent="0.25">
      <c r="A84" s="162" t="s">
        <v>117</v>
      </c>
      <c r="B84" s="163" t="s">
        <v>114</v>
      </c>
      <c r="C84" s="135">
        <v>44644</v>
      </c>
      <c r="D84" s="164"/>
      <c r="E84" s="164"/>
      <c r="F84" s="165"/>
      <c r="G84" s="164"/>
      <c r="H84" s="164"/>
      <c r="I84" s="165"/>
      <c r="J84" s="166"/>
      <c r="K84" s="166"/>
      <c r="L84" s="166"/>
      <c r="M84" s="164"/>
      <c r="N84" s="167"/>
      <c r="O84" s="138"/>
      <c r="P84" s="138"/>
      <c r="Q84" s="138"/>
      <c r="R84" s="138"/>
      <c r="S84" s="138"/>
      <c r="T84" s="138"/>
      <c r="U84" s="139"/>
    </row>
    <row r="85" spans="1:21" x14ac:dyDescent="0.25">
      <c r="A85" s="162" t="s">
        <v>117</v>
      </c>
      <c r="B85" s="163" t="s">
        <v>114</v>
      </c>
      <c r="C85" s="135">
        <v>44645</v>
      </c>
      <c r="D85" s="164"/>
      <c r="E85" s="164"/>
      <c r="F85" s="165"/>
      <c r="G85" s="164"/>
      <c r="H85" s="164"/>
      <c r="I85" s="165"/>
      <c r="J85" s="166"/>
      <c r="K85" s="166"/>
      <c r="L85" s="166"/>
      <c r="M85" s="164"/>
      <c r="N85" s="167"/>
      <c r="O85" s="138"/>
      <c r="P85" s="138"/>
      <c r="Q85" s="138"/>
      <c r="R85" s="138"/>
      <c r="S85" s="138"/>
      <c r="T85" s="138"/>
      <c r="U85" s="139"/>
    </row>
    <row r="86" spans="1:21" x14ac:dyDescent="0.25">
      <c r="A86" s="162" t="s">
        <v>117</v>
      </c>
      <c r="B86" s="163" t="s">
        <v>114</v>
      </c>
      <c r="C86" s="135">
        <v>44646</v>
      </c>
      <c r="D86" s="164"/>
      <c r="E86" s="164"/>
      <c r="F86" s="165"/>
      <c r="G86" s="164"/>
      <c r="H86" s="164"/>
      <c r="I86" s="165"/>
      <c r="J86" s="166"/>
      <c r="K86" s="166"/>
      <c r="L86" s="166"/>
      <c r="M86" s="164"/>
      <c r="N86" s="167"/>
      <c r="O86" s="138"/>
      <c r="P86" s="138"/>
      <c r="Q86" s="138"/>
      <c r="R86" s="138"/>
      <c r="S86" s="138"/>
      <c r="T86" s="138"/>
      <c r="U86" s="139"/>
    </row>
    <row r="87" spans="1:21" x14ac:dyDescent="0.25">
      <c r="A87" s="162" t="s">
        <v>117</v>
      </c>
      <c r="B87" s="163" t="s">
        <v>114</v>
      </c>
      <c r="C87" s="135">
        <v>44647</v>
      </c>
      <c r="D87" s="164"/>
      <c r="E87" s="164"/>
      <c r="F87" s="165"/>
      <c r="G87" s="164"/>
      <c r="H87" s="164"/>
      <c r="I87" s="165"/>
      <c r="J87" s="166"/>
      <c r="K87" s="166"/>
      <c r="L87" s="166"/>
      <c r="M87" s="164"/>
      <c r="N87" s="167"/>
      <c r="O87" s="138"/>
      <c r="P87" s="138"/>
      <c r="Q87" s="138"/>
      <c r="R87" s="138"/>
      <c r="S87" s="138"/>
      <c r="T87" s="138"/>
      <c r="U87" s="139"/>
    </row>
    <row r="88" spans="1:21" x14ac:dyDescent="0.25">
      <c r="A88" s="162" t="s">
        <v>118</v>
      </c>
      <c r="B88" s="163" t="s">
        <v>114</v>
      </c>
      <c r="C88" s="135">
        <v>44648</v>
      </c>
      <c r="D88" s="164"/>
      <c r="E88" s="164"/>
      <c r="F88" s="165"/>
      <c r="G88" s="164"/>
      <c r="H88" s="164"/>
      <c r="I88" s="165"/>
      <c r="J88" s="166"/>
      <c r="K88" s="166"/>
      <c r="L88" s="166"/>
      <c r="M88" s="164"/>
      <c r="N88" s="167"/>
      <c r="O88" s="138"/>
      <c r="P88" s="138"/>
      <c r="Q88" s="138"/>
      <c r="R88" s="138"/>
      <c r="S88" s="138"/>
      <c r="T88" s="138"/>
      <c r="U88" s="139"/>
    </row>
    <row r="89" spans="1:21" x14ac:dyDescent="0.25">
      <c r="A89" s="162" t="s">
        <v>118</v>
      </c>
      <c r="B89" s="163" t="s">
        <v>114</v>
      </c>
      <c r="C89" s="135">
        <v>44649</v>
      </c>
      <c r="D89" s="164"/>
      <c r="E89" s="164"/>
      <c r="F89" s="165"/>
      <c r="G89" s="164"/>
      <c r="H89" s="164"/>
      <c r="I89" s="165"/>
      <c r="J89" s="166"/>
      <c r="K89" s="166"/>
      <c r="L89" s="166"/>
      <c r="M89" s="164"/>
      <c r="N89" s="167"/>
      <c r="O89" s="138"/>
      <c r="P89" s="138"/>
      <c r="Q89" s="138"/>
      <c r="R89" s="138"/>
      <c r="S89" s="138"/>
      <c r="T89" s="138"/>
      <c r="U89" s="139"/>
    </row>
    <row r="90" spans="1:21" x14ac:dyDescent="0.25">
      <c r="A90" s="162" t="s">
        <v>118</v>
      </c>
      <c r="B90" s="163" t="s">
        <v>114</v>
      </c>
      <c r="C90" s="135">
        <v>44650</v>
      </c>
      <c r="D90" s="164"/>
      <c r="E90" s="164"/>
      <c r="F90" s="165"/>
      <c r="G90" s="164"/>
      <c r="H90" s="164"/>
      <c r="I90" s="165"/>
      <c r="J90" s="166"/>
      <c r="K90" s="166"/>
      <c r="L90" s="166"/>
      <c r="M90" s="164"/>
      <c r="N90" s="167"/>
      <c r="O90" s="138"/>
      <c r="P90" s="138"/>
      <c r="Q90" s="138"/>
      <c r="R90" s="138"/>
      <c r="S90" s="138"/>
      <c r="T90" s="138"/>
      <c r="U90" s="139"/>
    </row>
    <row r="91" spans="1:21" x14ac:dyDescent="0.25">
      <c r="A91" s="162" t="s">
        <v>118</v>
      </c>
      <c r="B91" s="163" t="s">
        <v>114</v>
      </c>
      <c r="C91" s="135">
        <v>44651</v>
      </c>
      <c r="D91" s="164"/>
      <c r="E91" s="164"/>
      <c r="F91" s="165"/>
      <c r="G91" s="164"/>
      <c r="H91" s="164"/>
      <c r="I91" s="165"/>
      <c r="J91" s="166"/>
      <c r="K91" s="166"/>
      <c r="L91" s="166"/>
      <c r="M91" s="164"/>
      <c r="N91" s="167"/>
      <c r="O91" s="138"/>
      <c r="P91" s="138"/>
      <c r="Q91" s="138"/>
      <c r="R91" s="138"/>
      <c r="S91" s="138"/>
      <c r="T91" s="138"/>
      <c r="U91" s="139"/>
    </row>
    <row r="92" spans="1:21" x14ac:dyDescent="0.25">
      <c r="A92" s="162" t="s">
        <v>118</v>
      </c>
      <c r="B92" s="163" t="s">
        <v>119</v>
      </c>
      <c r="C92" s="135">
        <v>44652</v>
      </c>
      <c r="D92" s="164"/>
      <c r="E92" s="164"/>
      <c r="F92" s="165"/>
      <c r="G92" s="164"/>
      <c r="H92" s="164"/>
      <c r="I92" s="165"/>
      <c r="J92" s="166"/>
      <c r="K92" s="166"/>
      <c r="L92" s="166"/>
      <c r="M92" s="164"/>
      <c r="N92" s="167"/>
      <c r="O92" s="138"/>
      <c r="P92" s="138"/>
      <c r="Q92" s="138"/>
      <c r="R92" s="138"/>
      <c r="S92" s="138"/>
      <c r="T92" s="138"/>
      <c r="U92" s="139"/>
    </row>
    <row r="93" spans="1:21" x14ac:dyDescent="0.25">
      <c r="A93" s="162" t="s">
        <v>118</v>
      </c>
      <c r="B93" s="163" t="s">
        <v>119</v>
      </c>
      <c r="C93" s="135">
        <v>44653</v>
      </c>
      <c r="D93" s="164"/>
      <c r="E93" s="164"/>
      <c r="F93" s="165"/>
      <c r="G93" s="164"/>
      <c r="H93" s="164"/>
      <c r="I93" s="165"/>
      <c r="J93" s="166"/>
      <c r="K93" s="166"/>
      <c r="L93" s="166"/>
      <c r="M93" s="164"/>
      <c r="N93" s="167"/>
      <c r="O93" s="138"/>
      <c r="P93" s="138"/>
      <c r="Q93" s="138"/>
      <c r="R93" s="138"/>
      <c r="S93" s="138"/>
      <c r="T93" s="138"/>
      <c r="U93" s="139"/>
    </row>
    <row r="94" spans="1:21" x14ac:dyDescent="0.25">
      <c r="A94" s="162" t="s">
        <v>118</v>
      </c>
      <c r="B94" s="163" t="s">
        <v>119</v>
      </c>
      <c r="C94" s="135">
        <v>44654</v>
      </c>
      <c r="D94" s="164"/>
      <c r="E94" s="164"/>
      <c r="F94" s="165"/>
      <c r="G94" s="164"/>
      <c r="H94" s="164"/>
      <c r="I94" s="165"/>
      <c r="J94" s="166"/>
      <c r="K94" s="166"/>
      <c r="L94" s="166"/>
      <c r="M94" s="164"/>
      <c r="N94" s="167"/>
      <c r="O94" s="138"/>
      <c r="P94" s="138"/>
      <c r="Q94" s="138"/>
      <c r="R94" s="138"/>
      <c r="S94" s="138"/>
      <c r="T94" s="138"/>
      <c r="U94" s="139"/>
    </row>
    <row r="95" spans="1:21" x14ac:dyDescent="0.25">
      <c r="A95" s="162" t="s">
        <v>120</v>
      </c>
      <c r="B95" s="163" t="s">
        <v>119</v>
      </c>
      <c r="C95" s="135">
        <v>44655</v>
      </c>
      <c r="D95" s="164"/>
      <c r="E95" s="164"/>
      <c r="F95" s="165"/>
      <c r="G95" s="164"/>
      <c r="H95" s="164"/>
      <c r="I95" s="165"/>
      <c r="J95" s="166"/>
      <c r="K95" s="166"/>
      <c r="L95" s="166"/>
      <c r="M95" s="164"/>
      <c r="N95" s="167"/>
      <c r="O95" s="138"/>
      <c r="P95" s="138"/>
      <c r="Q95" s="138"/>
      <c r="R95" s="138"/>
      <c r="S95" s="138"/>
      <c r="T95" s="138"/>
      <c r="U95" s="139"/>
    </row>
    <row r="96" spans="1:21" x14ac:dyDescent="0.25">
      <c r="A96" s="162" t="s">
        <v>120</v>
      </c>
      <c r="B96" s="163" t="s">
        <v>119</v>
      </c>
      <c r="C96" s="135">
        <v>44656</v>
      </c>
      <c r="D96" s="164"/>
      <c r="E96" s="164"/>
      <c r="F96" s="165"/>
      <c r="G96" s="164"/>
      <c r="H96" s="164"/>
      <c r="I96" s="165"/>
      <c r="J96" s="166"/>
      <c r="K96" s="166"/>
      <c r="L96" s="166"/>
      <c r="M96" s="164"/>
      <c r="N96" s="167"/>
      <c r="O96" s="138"/>
      <c r="P96" s="138"/>
      <c r="Q96" s="138"/>
      <c r="R96" s="138"/>
      <c r="S96" s="138"/>
      <c r="T96" s="138"/>
      <c r="U96" s="139"/>
    </row>
    <row r="97" spans="1:21" x14ac:dyDescent="0.25">
      <c r="A97" s="162" t="s">
        <v>120</v>
      </c>
      <c r="B97" s="163" t="s">
        <v>119</v>
      </c>
      <c r="C97" s="135">
        <v>44657</v>
      </c>
      <c r="D97" s="164"/>
      <c r="E97" s="164"/>
      <c r="F97" s="165"/>
      <c r="G97" s="164"/>
      <c r="H97" s="164"/>
      <c r="I97" s="165"/>
      <c r="J97" s="166"/>
      <c r="K97" s="166"/>
      <c r="L97" s="166"/>
      <c r="M97" s="164"/>
      <c r="N97" s="167"/>
      <c r="O97" s="138"/>
      <c r="P97" s="138"/>
      <c r="Q97" s="138"/>
      <c r="R97" s="138"/>
      <c r="S97" s="138"/>
      <c r="T97" s="138"/>
      <c r="U97" s="139"/>
    </row>
    <row r="98" spans="1:21" x14ac:dyDescent="0.25">
      <c r="A98" s="162" t="s">
        <v>120</v>
      </c>
      <c r="B98" s="163" t="s">
        <v>119</v>
      </c>
      <c r="C98" s="135">
        <v>44658</v>
      </c>
      <c r="D98" s="164"/>
      <c r="E98" s="164"/>
      <c r="F98" s="165"/>
      <c r="G98" s="164"/>
      <c r="H98" s="164"/>
      <c r="I98" s="165"/>
      <c r="J98" s="166"/>
      <c r="K98" s="166"/>
      <c r="L98" s="166"/>
      <c r="M98" s="164"/>
      <c r="N98" s="167"/>
      <c r="O98" s="138"/>
      <c r="P98" s="138"/>
      <c r="Q98" s="138"/>
      <c r="R98" s="138"/>
      <c r="S98" s="138"/>
      <c r="T98" s="138"/>
      <c r="U98" s="139"/>
    </row>
    <row r="99" spans="1:21" x14ac:dyDescent="0.25">
      <c r="A99" s="162" t="s">
        <v>120</v>
      </c>
      <c r="B99" s="163" t="s">
        <v>119</v>
      </c>
      <c r="C99" s="135">
        <v>44659</v>
      </c>
      <c r="D99" s="164"/>
      <c r="E99" s="164"/>
      <c r="F99" s="165"/>
      <c r="G99" s="164"/>
      <c r="H99" s="164"/>
      <c r="I99" s="165"/>
      <c r="J99" s="166"/>
      <c r="K99" s="166"/>
      <c r="L99" s="166"/>
      <c r="M99" s="164"/>
      <c r="N99" s="167"/>
      <c r="O99" s="138"/>
      <c r="P99" s="138"/>
      <c r="Q99" s="138"/>
      <c r="R99" s="138"/>
      <c r="S99" s="138"/>
      <c r="T99" s="138"/>
      <c r="U99" s="139"/>
    </row>
    <row r="100" spans="1:21" x14ac:dyDescent="0.25">
      <c r="A100" s="162" t="s">
        <v>120</v>
      </c>
      <c r="B100" s="163" t="s">
        <v>119</v>
      </c>
      <c r="C100" s="135">
        <v>44660</v>
      </c>
      <c r="D100" s="164"/>
      <c r="E100" s="164"/>
      <c r="F100" s="165"/>
      <c r="G100" s="164"/>
      <c r="H100" s="164"/>
      <c r="I100" s="165"/>
      <c r="J100" s="166"/>
      <c r="K100" s="166"/>
      <c r="L100" s="166"/>
      <c r="M100" s="164"/>
      <c r="N100" s="167"/>
      <c r="O100" s="138"/>
      <c r="P100" s="138"/>
      <c r="Q100" s="138"/>
      <c r="R100" s="138"/>
      <c r="S100" s="138"/>
      <c r="T100" s="138"/>
      <c r="U100" s="139"/>
    </row>
    <row r="101" spans="1:21" x14ac:dyDescent="0.25">
      <c r="A101" s="162" t="s">
        <v>120</v>
      </c>
      <c r="B101" s="163" t="s">
        <v>119</v>
      </c>
      <c r="C101" s="135">
        <v>44661</v>
      </c>
      <c r="D101" s="164"/>
      <c r="E101" s="164"/>
      <c r="F101" s="165"/>
      <c r="G101" s="164"/>
      <c r="H101" s="164"/>
      <c r="I101" s="165"/>
      <c r="J101" s="166"/>
      <c r="K101" s="166"/>
      <c r="L101" s="166"/>
      <c r="M101" s="164"/>
      <c r="N101" s="167"/>
      <c r="O101" s="138"/>
      <c r="P101" s="138"/>
      <c r="Q101" s="138"/>
      <c r="R101" s="138"/>
      <c r="S101" s="138"/>
      <c r="T101" s="138"/>
      <c r="U101" s="139"/>
    </row>
    <row r="102" spans="1:21" x14ac:dyDescent="0.25">
      <c r="A102" s="162" t="s">
        <v>121</v>
      </c>
      <c r="B102" s="163" t="s">
        <v>119</v>
      </c>
      <c r="C102" s="135">
        <v>44662</v>
      </c>
      <c r="D102" s="164"/>
      <c r="E102" s="164"/>
      <c r="F102" s="165"/>
      <c r="G102" s="164"/>
      <c r="H102" s="164"/>
      <c r="I102" s="165"/>
      <c r="J102" s="166"/>
      <c r="K102" s="166"/>
      <c r="L102" s="166"/>
      <c r="M102" s="164"/>
      <c r="N102" s="167"/>
      <c r="O102" s="138"/>
      <c r="P102" s="138"/>
      <c r="Q102" s="138"/>
      <c r="R102" s="138"/>
      <c r="S102" s="138"/>
      <c r="T102" s="138"/>
      <c r="U102" s="139"/>
    </row>
    <row r="103" spans="1:21" x14ac:dyDescent="0.25">
      <c r="A103" s="162" t="s">
        <v>121</v>
      </c>
      <c r="B103" s="163" t="s">
        <v>119</v>
      </c>
      <c r="C103" s="135">
        <v>44663</v>
      </c>
      <c r="D103" s="164"/>
      <c r="E103" s="164"/>
      <c r="F103" s="165"/>
      <c r="G103" s="164"/>
      <c r="H103" s="164"/>
      <c r="I103" s="165"/>
      <c r="J103" s="166"/>
      <c r="K103" s="166"/>
      <c r="L103" s="166"/>
      <c r="M103" s="164"/>
      <c r="N103" s="167"/>
      <c r="O103" s="138"/>
      <c r="P103" s="138"/>
      <c r="Q103" s="138"/>
      <c r="R103" s="138"/>
      <c r="S103" s="138"/>
      <c r="T103" s="138"/>
      <c r="U103" s="139"/>
    </row>
    <row r="104" spans="1:21" x14ac:dyDescent="0.25">
      <c r="A104" s="162" t="s">
        <v>121</v>
      </c>
      <c r="B104" s="163" t="s">
        <v>119</v>
      </c>
      <c r="C104" s="135">
        <v>44664</v>
      </c>
      <c r="D104" s="164"/>
      <c r="E104" s="164"/>
      <c r="F104" s="165"/>
      <c r="G104" s="164"/>
      <c r="H104" s="164"/>
      <c r="I104" s="165"/>
      <c r="J104" s="166"/>
      <c r="K104" s="166"/>
      <c r="L104" s="166"/>
      <c r="M104" s="164"/>
      <c r="N104" s="167"/>
      <c r="O104" s="138"/>
      <c r="P104" s="138"/>
      <c r="Q104" s="138"/>
      <c r="R104" s="138"/>
      <c r="S104" s="138"/>
      <c r="T104" s="138"/>
      <c r="U104" s="139"/>
    </row>
    <row r="105" spans="1:21" x14ac:dyDescent="0.25">
      <c r="A105" s="162" t="s">
        <v>121</v>
      </c>
      <c r="B105" s="163" t="s">
        <v>119</v>
      </c>
      <c r="C105" s="135">
        <v>44665</v>
      </c>
      <c r="D105" s="164"/>
      <c r="E105" s="164"/>
      <c r="F105" s="165"/>
      <c r="G105" s="164"/>
      <c r="H105" s="164"/>
      <c r="I105" s="165"/>
      <c r="J105" s="166"/>
      <c r="K105" s="166"/>
      <c r="L105" s="166"/>
      <c r="M105" s="164"/>
      <c r="N105" s="167"/>
      <c r="O105" s="138"/>
      <c r="P105" s="138"/>
      <c r="Q105" s="138"/>
      <c r="R105" s="138"/>
      <c r="S105" s="138"/>
      <c r="T105" s="138"/>
      <c r="U105" s="139"/>
    </row>
    <row r="106" spans="1:21" x14ac:dyDescent="0.25">
      <c r="A106" s="162" t="s">
        <v>121</v>
      </c>
      <c r="B106" s="163" t="s">
        <v>119</v>
      </c>
      <c r="C106" s="135">
        <v>44666</v>
      </c>
      <c r="D106" s="164"/>
      <c r="E106" s="164"/>
      <c r="F106" s="165"/>
      <c r="G106" s="164"/>
      <c r="H106" s="164"/>
      <c r="I106" s="165"/>
      <c r="J106" s="166"/>
      <c r="K106" s="166"/>
      <c r="L106" s="166"/>
      <c r="M106" s="164"/>
      <c r="N106" s="167"/>
      <c r="O106" s="138"/>
      <c r="P106" s="138"/>
      <c r="Q106" s="138"/>
      <c r="R106" s="138"/>
      <c r="S106" s="138"/>
      <c r="T106" s="138"/>
      <c r="U106" s="139"/>
    </row>
    <row r="107" spans="1:21" x14ac:dyDescent="0.25">
      <c r="A107" s="162" t="s">
        <v>121</v>
      </c>
      <c r="B107" s="163" t="s">
        <v>119</v>
      </c>
      <c r="C107" s="135">
        <v>44667</v>
      </c>
      <c r="D107" s="164"/>
      <c r="E107" s="164"/>
      <c r="F107" s="165"/>
      <c r="G107" s="164"/>
      <c r="H107" s="164"/>
      <c r="I107" s="165"/>
      <c r="J107" s="166"/>
      <c r="K107" s="166"/>
      <c r="L107" s="166"/>
      <c r="M107" s="164"/>
      <c r="N107" s="167"/>
      <c r="O107" s="138"/>
      <c r="P107" s="138"/>
      <c r="Q107" s="138"/>
      <c r="R107" s="138"/>
      <c r="S107" s="138"/>
      <c r="T107" s="138"/>
      <c r="U107" s="139"/>
    </row>
    <row r="108" spans="1:21" x14ac:dyDescent="0.25">
      <c r="A108" s="162" t="s">
        <v>121</v>
      </c>
      <c r="B108" s="163" t="s">
        <v>119</v>
      </c>
      <c r="C108" s="135">
        <v>44668</v>
      </c>
      <c r="D108" s="164"/>
      <c r="E108" s="164"/>
      <c r="F108" s="165"/>
      <c r="G108" s="164"/>
      <c r="H108" s="164"/>
      <c r="I108" s="165"/>
      <c r="J108" s="166"/>
      <c r="K108" s="166"/>
      <c r="L108" s="166"/>
      <c r="M108" s="164"/>
      <c r="N108" s="167"/>
      <c r="O108" s="138"/>
      <c r="P108" s="138"/>
      <c r="Q108" s="138"/>
      <c r="R108" s="138"/>
      <c r="S108" s="138"/>
      <c r="T108" s="138"/>
      <c r="U108" s="139"/>
    </row>
    <row r="109" spans="1:21" x14ac:dyDescent="0.25">
      <c r="A109" s="162" t="s">
        <v>122</v>
      </c>
      <c r="B109" s="163" t="s">
        <v>119</v>
      </c>
      <c r="C109" s="135">
        <v>44669</v>
      </c>
      <c r="D109" s="164"/>
      <c r="E109" s="164"/>
      <c r="F109" s="165"/>
      <c r="G109" s="164"/>
      <c r="H109" s="164"/>
      <c r="I109" s="165"/>
      <c r="J109" s="166"/>
      <c r="K109" s="166"/>
      <c r="L109" s="166"/>
      <c r="M109" s="164"/>
      <c r="N109" s="167"/>
      <c r="O109" s="138"/>
      <c r="P109" s="138"/>
      <c r="Q109" s="138"/>
      <c r="R109" s="138"/>
      <c r="S109" s="138"/>
      <c r="T109" s="138"/>
      <c r="U109" s="139"/>
    </row>
    <row r="110" spans="1:21" x14ac:dyDescent="0.25">
      <c r="A110" s="162" t="s">
        <v>122</v>
      </c>
      <c r="B110" s="163" t="s">
        <v>119</v>
      </c>
      <c r="C110" s="135">
        <v>44670</v>
      </c>
      <c r="D110" s="164"/>
      <c r="E110" s="164"/>
      <c r="F110" s="165"/>
      <c r="G110" s="164"/>
      <c r="H110" s="164"/>
      <c r="I110" s="165"/>
      <c r="J110" s="166"/>
      <c r="K110" s="166"/>
      <c r="L110" s="166"/>
      <c r="M110" s="164"/>
      <c r="N110" s="167"/>
      <c r="O110" s="138"/>
      <c r="P110" s="138"/>
      <c r="Q110" s="138"/>
      <c r="R110" s="138"/>
      <c r="S110" s="138"/>
      <c r="T110" s="138"/>
      <c r="U110" s="139"/>
    </row>
    <row r="111" spans="1:21" x14ac:dyDescent="0.25">
      <c r="A111" s="162" t="s">
        <v>122</v>
      </c>
      <c r="B111" s="163" t="s">
        <v>119</v>
      </c>
      <c r="C111" s="135">
        <v>44671</v>
      </c>
      <c r="D111" s="164"/>
      <c r="E111" s="164"/>
      <c r="F111" s="165"/>
      <c r="G111" s="164"/>
      <c r="H111" s="164"/>
      <c r="I111" s="165"/>
      <c r="J111" s="166"/>
      <c r="K111" s="166"/>
      <c r="L111" s="166"/>
      <c r="M111" s="164"/>
      <c r="N111" s="167"/>
      <c r="O111" s="138"/>
      <c r="P111" s="138"/>
      <c r="Q111" s="138"/>
      <c r="R111" s="138"/>
      <c r="S111" s="138"/>
      <c r="T111" s="138"/>
      <c r="U111" s="139"/>
    </row>
    <row r="112" spans="1:21" x14ac:dyDescent="0.25">
      <c r="A112" s="162" t="s">
        <v>122</v>
      </c>
      <c r="B112" s="163" t="s">
        <v>119</v>
      </c>
      <c r="C112" s="135">
        <v>44672</v>
      </c>
      <c r="D112" s="164"/>
      <c r="E112" s="164"/>
      <c r="F112" s="165"/>
      <c r="G112" s="164"/>
      <c r="H112" s="164"/>
      <c r="I112" s="165"/>
      <c r="J112" s="166"/>
      <c r="K112" s="166"/>
      <c r="L112" s="166"/>
      <c r="M112" s="164"/>
      <c r="N112" s="167"/>
      <c r="O112" s="138"/>
      <c r="P112" s="138"/>
      <c r="Q112" s="138"/>
      <c r="R112" s="138"/>
      <c r="S112" s="138"/>
      <c r="T112" s="138"/>
      <c r="U112" s="139"/>
    </row>
    <row r="113" spans="1:21" x14ac:dyDescent="0.25">
      <c r="A113" s="162" t="s">
        <v>122</v>
      </c>
      <c r="B113" s="163" t="s">
        <v>119</v>
      </c>
      <c r="C113" s="135">
        <v>44673</v>
      </c>
      <c r="D113" s="164"/>
      <c r="E113" s="164"/>
      <c r="F113" s="165"/>
      <c r="G113" s="164"/>
      <c r="H113" s="164"/>
      <c r="I113" s="165"/>
      <c r="J113" s="166"/>
      <c r="K113" s="166"/>
      <c r="L113" s="166"/>
      <c r="M113" s="164"/>
      <c r="N113" s="167"/>
      <c r="O113" s="138"/>
      <c r="P113" s="138"/>
      <c r="Q113" s="138"/>
      <c r="R113" s="138"/>
      <c r="S113" s="138"/>
      <c r="T113" s="138"/>
      <c r="U113" s="139"/>
    </row>
    <row r="114" spans="1:21" x14ac:dyDescent="0.25">
      <c r="A114" s="162" t="s">
        <v>122</v>
      </c>
      <c r="B114" s="163" t="s">
        <v>119</v>
      </c>
      <c r="C114" s="135">
        <v>44674</v>
      </c>
      <c r="D114" s="164"/>
      <c r="E114" s="164"/>
      <c r="F114" s="165"/>
      <c r="G114" s="164"/>
      <c r="H114" s="164"/>
      <c r="I114" s="165"/>
      <c r="J114" s="166"/>
      <c r="K114" s="166"/>
      <c r="L114" s="166"/>
      <c r="M114" s="164"/>
      <c r="N114" s="167"/>
      <c r="O114" s="138"/>
      <c r="P114" s="138"/>
      <c r="Q114" s="138"/>
      <c r="R114" s="138"/>
      <c r="S114" s="138"/>
      <c r="T114" s="138"/>
      <c r="U114" s="139"/>
    </row>
    <row r="115" spans="1:21" x14ac:dyDescent="0.25">
      <c r="A115" s="162" t="s">
        <v>122</v>
      </c>
      <c r="B115" s="163" t="s">
        <v>119</v>
      </c>
      <c r="C115" s="135">
        <v>44675</v>
      </c>
      <c r="D115" s="164"/>
      <c r="E115" s="164"/>
      <c r="F115" s="165"/>
      <c r="G115" s="164"/>
      <c r="H115" s="164"/>
      <c r="I115" s="165"/>
      <c r="J115" s="166"/>
      <c r="K115" s="166"/>
      <c r="L115" s="166"/>
      <c r="M115" s="164"/>
      <c r="N115" s="167"/>
      <c r="O115" s="138"/>
      <c r="P115" s="138"/>
      <c r="Q115" s="138"/>
      <c r="R115" s="138"/>
      <c r="S115" s="138"/>
      <c r="T115" s="138"/>
      <c r="U115" s="139"/>
    </row>
    <row r="116" spans="1:21" x14ac:dyDescent="0.25">
      <c r="A116" s="162" t="s">
        <v>123</v>
      </c>
      <c r="B116" s="163" t="s">
        <v>119</v>
      </c>
      <c r="C116" s="135">
        <v>44676</v>
      </c>
      <c r="D116" s="164"/>
      <c r="E116" s="164"/>
      <c r="F116" s="165"/>
      <c r="G116" s="164"/>
      <c r="H116" s="164"/>
      <c r="I116" s="165"/>
      <c r="J116" s="166"/>
      <c r="K116" s="166"/>
      <c r="L116" s="166"/>
      <c r="M116" s="164"/>
      <c r="N116" s="167"/>
      <c r="O116" s="138"/>
      <c r="P116" s="138"/>
      <c r="Q116" s="138"/>
      <c r="R116" s="138"/>
      <c r="S116" s="138"/>
      <c r="T116" s="138"/>
      <c r="U116" s="139"/>
    </row>
    <row r="117" spans="1:21" x14ac:dyDescent="0.25">
      <c r="A117" s="162" t="s">
        <v>123</v>
      </c>
      <c r="B117" s="163" t="s">
        <v>119</v>
      </c>
      <c r="C117" s="135">
        <v>44677</v>
      </c>
      <c r="D117" s="164"/>
      <c r="E117" s="164"/>
      <c r="F117" s="165"/>
      <c r="G117" s="164"/>
      <c r="H117" s="164"/>
      <c r="I117" s="165"/>
      <c r="J117" s="166"/>
      <c r="K117" s="166"/>
      <c r="L117" s="166"/>
      <c r="M117" s="164"/>
      <c r="N117" s="167"/>
      <c r="O117" s="138"/>
      <c r="P117" s="138"/>
      <c r="Q117" s="138"/>
      <c r="R117" s="138"/>
      <c r="S117" s="138"/>
      <c r="T117" s="138"/>
      <c r="U117" s="139"/>
    </row>
    <row r="118" spans="1:21" x14ac:dyDescent="0.25">
      <c r="A118" s="162" t="s">
        <v>123</v>
      </c>
      <c r="B118" s="163" t="s">
        <v>119</v>
      </c>
      <c r="C118" s="135">
        <v>44678</v>
      </c>
      <c r="D118" s="164"/>
      <c r="E118" s="164"/>
      <c r="F118" s="165"/>
      <c r="G118" s="164"/>
      <c r="H118" s="164"/>
      <c r="I118" s="165"/>
      <c r="J118" s="166"/>
      <c r="K118" s="166"/>
      <c r="L118" s="166"/>
      <c r="M118" s="164"/>
      <c r="N118" s="167"/>
      <c r="O118" s="138"/>
      <c r="P118" s="138"/>
      <c r="Q118" s="138"/>
      <c r="R118" s="138"/>
      <c r="S118" s="138"/>
      <c r="T118" s="138"/>
      <c r="U118" s="139"/>
    </row>
    <row r="119" spans="1:21" x14ac:dyDescent="0.25">
      <c r="A119" s="162" t="s">
        <v>123</v>
      </c>
      <c r="B119" s="163" t="s">
        <v>119</v>
      </c>
      <c r="C119" s="135">
        <v>44679</v>
      </c>
      <c r="D119" s="164"/>
      <c r="E119" s="164"/>
      <c r="F119" s="165"/>
      <c r="G119" s="164"/>
      <c r="H119" s="164"/>
      <c r="I119" s="165"/>
      <c r="J119" s="166"/>
      <c r="K119" s="166"/>
      <c r="L119" s="166"/>
      <c r="M119" s="164"/>
      <c r="N119" s="167"/>
      <c r="O119" s="138"/>
      <c r="P119" s="138"/>
      <c r="Q119" s="138"/>
      <c r="R119" s="138"/>
      <c r="S119" s="138"/>
      <c r="T119" s="138"/>
      <c r="U119" s="139"/>
    </row>
    <row r="120" spans="1:21" x14ac:dyDescent="0.25">
      <c r="A120" s="162" t="s">
        <v>123</v>
      </c>
      <c r="B120" s="163" t="s">
        <v>119</v>
      </c>
      <c r="C120" s="135">
        <v>44680</v>
      </c>
      <c r="D120" s="164"/>
      <c r="E120" s="164"/>
      <c r="F120" s="165"/>
      <c r="G120" s="164"/>
      <c r="H120" s="164"/>
      <c r="I120" s="165"/>
      <c r="J120" s="166"/>
      <c r="K120" s="166"/>
      <c r="L120" s="166"/>
      <c r="M120" s="164"/>
      <c r="N120" s="167"/>
      <c r="O120" s="138"/>
      <c r="P120" s="138"/>
      <c r="Q120" s="138"/>
      <c r="R120" s="138"/>
      <c r="S120" s="138"/>
      <c r="T120" s="138"/>
      <c r="U120" s="139"/>
    </row>
    <row r="121" spans="1:21" x14ac:dyDescent="0.25">
      <c r="A121" s="162" t="s">
        <v>123</v>
      </c>
      <c r="B121" s="163" t="s">
        <v>119</v>
      </c>
      <c r="C121" s="135">
        <v>44681</v>
      </c>
      <c r="D121" s="164"/>
      <c r="E121" s="164"/>
      <c r="F121" s="165"/>
      <c r="G121" s="164"/>
      <c r="H121" s="164"/>
      <c r="I121" s="165"/>
      <c r="J121" s="166"/>
      <c r="K121" s="166"/>
      <c r="L121" s="166"/>
      <c r="M121" s="164"/>
      <c r="N121" s="167"/>
      <c r="O121" s="138"/>
      <c r="P121" s="138"/>
      <c r="Q121" s="138"/>
      <c r="R121" s="138"/>
      <c r="S121" s="138"/>
      <c r="T121" s="138"/>
      <c r="U121" s="139"/>
    </row>
    <row r="122" spans="1:21" x14ac:dyDescent="0.25">
      <c r="A122" s="162" t="s">
        <v>123</v>
      </c>
      <c r="B122" s="163" t="s">
        <v>124</v>
      </c>
      <c r="C122" s="135">
        <v>44682</v>
      </c>
      <c r="D122" s="164"/>
      <c r="E122" s="164"/>
      <c r="F122" s="165"/>
      <c r="G122" s="164"/>
      <c r="H122" s="164"/>
      <c r="I122" s="165"/>
      <c r="J122" s="166"/>
      <c r="K122" s="166"/>
      <c r="L122" s="166"/>
      <c r="M122" s="164"/>
      <c r="N122" s="167"/>
      <c r="O122" s="138"/>
      <c r="P122" s="138"/>
      <c r="Q122" s="138"/>
      <c r="R122" s="138"/>
      <c r="S122" s="138"/>
      <c r="T122" s="138"/>
      <c r="U122" s="139"/>
    </row>
    <row r="123" spans="1:21" x14ac:dyDescent="0.25">
      <c r="A123" s="162" t="s">
        <v>48</v>
      </c>
      <c r="B123" s="163" t="s">
        <v>124</v>
      </c>
      <c r="C123" s="135">
        <v>44683</v>
      </c>
      <c r="D123" s="164"/>
      <c r="E123" s="164"/>
      <c r="F123" s="165"/>
      <c r="G123" s="164"/>
      <c r="H123" s="164"/>
      <c r="I123" s="165"/>
      <c r="J123" s="166"/>
      <c r="K123" s="166"/>
      <c r="L123" s="166"/>
      <c r="M123" s="164"/>
      <c r="N123" s="167"/>
      <c r="O123" s="138"/>
      <c r="P123" s="138"/>
      <c r="Q123" s="138"/>
      <c r="R123" s="138"/>
      <c r="S123" s="138"/>
      <c r="T123" s="138"/>
      <c r="U123" s="139"/>
    </row>
    <row r="124" spans="1:21" x14ac:dyDescent="0.25">
      <c r="A124" s="162" t="s">
        <v>48</v>
      </c>
      <c r="B124" s="163" t="s">
        <v>124</v>
      </c>
      <c r="C124" s="135">
        <v>44684</v>
      </c>
      <c r="D124" s="164"/>
      <c r="E124" s="164"/>
      <c r="F124" s="165"/>
      <c r="G124" s="164"/>
      <c r="H124" s="164"/>
      <c r="I124" s="165"/>
      <c r="J124" s="166"/>
      <c r="K124" s="166"/>
      <c r="L124" s="166"/>
      <c r="M124" s="164"/>
      <c r="N124" s="167"/>
      <c r="O124" s="138"/>
      <c r="P124" s="138"/>
      <c r="Q124" s="138"/>
      <c r="R124" s="138"/>
      <c r="S124" s="138"/>
      <c r="T124" s="138"/>
      <c r="U124" s="139"/>
    </row>
    <row r="125" spans="1:21" x14ac:dyDescent="0.25">
      <c r="A125" s="162" t="s">
        <v>48</v>
      </c>
      <c r="B125" s="163" t="s">
        <v>124</v>
      </c>
      <c r="C125" s="135">
        <v>44685</v>
      </c>
      <c r="D125" s="164"/>
      <c r="E125" s="164"/>
      <c r="F125" s="165"/>
      <c r="G125" s="164"/>
      <c r="H125" s="164"/>
      <c r="I125" s="165"/>
      <c r="J125" s="166"/>
      <c r="K125" s="166"/>
      <c r="L125" s="166"/>
      <c r="M125" s="164"/>
      <c r="N125" s="168"/>
      <c r="O125" s="140"/>
      <c r="P125" s="140"/>
      <c r="Q125" s="140"/>
      <c r="R125" s="140"/>
      <c r="S125" s="140"/>
      <c r="T125" s="140"/>
      <c r="U125" s="141"/>
    </row>
    <row r="126" spans="1:21" x14ac:dyDescent="0.25">
      <c r="A126" s="162" t="s">
        <v>48</v>
      </c>
      <c r="B126" s="163" t="s">
        <v>124</v>
      </c>
      <c r="C126" s="135">
        <v>44686</v>
      </c>
      <c r="D126" s="164"/>
      <c r="E126" s="164"/>
      <c r="F126" s="165"/>
      <c r="G126" s="164"/>
      <c r="H126" s="164"/>
      <c r="I126" s="165"/>
      <c r="J126" s="166"/>
      <c r="K126" s="166"/>
      <c r="L126" s="166"/>
      <c r="M126" s="164"/>
      <c r="N126" s="168"/>
      <c r="O126" s="148"/>
      <c r="P126" s="148"/>
      <c r="Q126" s="148"/>
      <c r="R126" s="148"/>
      <c r="S126" s="148"/>
      <c r="T126" s="148"/>
      <c r="U126" s="149"/>
    </row>
    <row r="127" spans="1:21" x14ac:dyDescent="0.25">
      <c r="A127" s="162" t="s">
        <v>285</v>
      </c>
      <c r="B127" s="163" t="s">
        <v>286</v>
      </c>
      <c r="C127" s="135">
        <v>44817</v>
      </c>
      <c r="D127" s="164"/>
      <c r="E127" s="164">
        <v>4030</v>
      </c>
      <c r="F127" s="165"/>
      <c r="G127" s="164">
        <v>926</v>
      </c>
      <c r="H127" s="164">
        <v>8754</v>
      </c>
      <c r="I127" s="165">
        <v>9680</v>
      </c>
      <c r="J127" s="166"/>
      <c r="K127" s="166">
        <v>0.49049999999999999</v>
      </c>
      <c r="L127" s="166"/>
      <c r="M127" s="164">
        <v>49</v>
      </c>
      <c r="N127" s="166">
        <v>0.14580000000000001</v>
      </c>
      <c r="O127" s="170">
        <v>720</v>
      </c>
      <c r="P127" s="170"/>
      <c r="Q127" s="170">
        <v>1163</v>
      </c>
      <c r="R127" s="170">
        <v>687</v>
      </c>
      <c r="S127" s="170"/>
      <c r="T127" s="170">
        <v>537</v>
      </c>
      <c r="U127" s="171">
        <v>659</v>
      </c>
    </row>
    <row r="128" spans="1:21" x14ac:dyDescent="0.25">
      <c r="A128" s="162" t="s">
        <v>285</v>
      </c>
      <c r="B128" s="163" t="s">
        <v>286</v>
      </c>
      <c r="C128" s="135">
        <v>44818</v>
      </c>
      <c r="D128" s="164"/>
      <c r="E128" s="164">
        <v>4030</v>
      </c>
      <c r="F128" s="165"/>
      <c r="G128" s="164">
        <v>896</v>
      </c>
      <c r="H128" s="164">
        <v>8836</v>
      </c>
      <c r="I128" s="165">
        <v>9732</v>
      </c>
      <c r="J128" s="166"/>
      <c r="K128" s="166">
        <v>0.49509999999999998</v>
      </c>
      <c r="L128" s="166"/>
      <c r="M128" s="164">
        <v>56</v>
      </c>
      <c r="N128" s="166">
        <v>0.16669999999999999</v>
      </c>
      <c r="O128" s="170">
        <v>1272</v>
      </c>
      <c r="P128" s="170"/>
      <c r="Q128" s="170">
        <v>1022</v>
      </c>
      <c r="R128" s="170">
        <v>522</v>
      </c>
      <c r="S128" s="170">
        <v>177</v>
      </c>
      <c r="T128" s="170">
        <v>1654</v>
      </c>
      <c r="U128" s="171">
        <v>-59</v>
      </c>
    </row>
    <row r="129" spans="1:21" x14ac:dyDescent="0.25">
      <c r="A129" s="162"/>
      <c r="B129" s="163"/>
      <c r="C129" s="135"/>
      <c r="D129" s="164"/>
      <c r="E129" s="164"/>
      <c r="F129" s="165"/>
      <c r="G129" s="164"/>
      <c r="H129" s="164"/>
      <c r="I129" s="165"/>
      <c r="J129" s="166"/>
      <c r="K129" s="166"/>
      <c r="L129" s="166"/>
      <c r="M129" s="164"/>
      <c r="N129" s="166"/>
      <c r="O129" s="170">
        <v>327</v>
      </c>
      <c r="P129" s="170"/>
      <c r="Q129" s="170">
        <v>597</v>
      </c>
      <c r="R129" s="170">
        <v>357</v>
      </c>
      <c r="S129" s="170"/>
      <c r="T129" s="170">
        <v>127</v>
      </c>
      <c r="U129" s="171">
        <v>440</v>
      </c>
    </row>
    <row r="130" spans="1:21" x14ac:dyDescent="0.25">
      <c r="A130" s="93"/>
      <c r="B130" s="94"/>
      <c r="C130" s="89"/>
      <c r="D130" s="90"/>
      <c r="E130" s="90"/>
      <c r="F130" s="91"/>
      <c r="G130" s="90"/>
      <c r="H130" s="90"/>
      <c r="I130" s="91"/>
      <c r="J130" s="92"/>
      <c r="K130" s="92"/>
      <c r="L130" s="92"/>
      <c r="M130" s="110"/>
      <c r="N130" s="92"/>
      <c r="O130" s="134"/>
      <c r="P130" s="134"/>
      <c r="Q130" s="134"/>
      <c r="R130" s="134"/>
      <c r="S130" s="134"/>
      <c r="T130" s="134"/>
      <c r="U130" s="133"/>
    </row>
    <row r="131" spans="1:21" x14ac:dyDescent="0.25">
      <c r="A131" s="93"/>
      <c r="B131" s="94"/>
      <c r="C131" s="89"/>
      <c r="D131" s="90"/>
      <c r="E131" s="90"/>
      <c r="F131" s="91"/>
      <c r="G131" s="90"/>
      <c r="H131" s="90"/>
      <c r="I131" s="91"/>
      <c r="J131" s="92"/>
      <c r="K131" s="92"/>
      <c r="L131" s="92"/>
      <c r="M131" s="110"/>
      <c r="N131" s="92"/>
      <c r="O131" s="134"/>
      <c r="P131" s="134"/>
      <c r="Q131" s="134"/>
      <c r="R131" s="134"/>
      <c r="S131" s="134"/>
      <c r="T131" s="134"/>
      <c r="U131" s="133"/>
    </row>
    <row r="132" spans="1:21" x14ac:dyDescent="0.25">
      <c r="A132" s="93"/>
      <c r="B132" s="94"/>
      <c r="C132" s="89"/>
      <c r="D132" s="90"/>
      <c r="E132" s="90"/>
      <c r="F132" s="91"/>
      <c r="G132" s="90"/>
      <c r="H132" s="90"/>
      <c r="I132" s="91"/>
      <c r="J132" s="92"/>
      <c r="K132" s="92"/>
      <c r="L132" s="92"/>
      <c r="M132" s="110"/>
      <c r="N132" s="92"/>
      <c r="O132" s="134"/>
      <c r="P132" s="134"/>
      <c r="Q132" s="134"/>
      <c r="R132" s="134"/>
      <c r="S132" s="134"/>
      <c r="T132" s="134"/>
      <c r="U132" s="133"/>
    </row>
    <row r="133" spans="1:21" x14ac:dyDescent="0.25">
      <c r="A133" s="93"/>
      <c r="B133" s="94"/>
      <c r="C133" s="89"/>
      <c r="D133" s="90"/>
      <c r="E133" s="90"/>
      <c r="F133" s="91"/>
      <c r="G133" s="90"/>
      <c r="H133" s="90"/>
      <c r="I133" s="91"/>
      <c r="J133" s="92"/>
      <c r="K133" s="92"/>
      <c r="L133" s="92"/>
      <c r="M133" s="110"/>
      <c r="N133" s="92"/>
      <c r="O133" s="134"/>
      <c r="P133" s="134"/>
      <c r="Q133" s="134"/>
      <c r="R133" s="134"/>
      <c r="S133" s="134"/>
      <c r="T133" s="134"/>
      <c r="U133" s="133"/>
    </row>
    <row r="134" spans="1:21" x14ac:dyDescent="0.25">
      <c r="A134" s="93"/>
      <c r="B134" s="94"/>
      <c r="C134" s="89"/>
      <c r="D134" s="90"/>
      <c r="E134" s="90"/>
      <c r="F134" s="91"/>
      <c r="G134" s="90"/>
      <c r="H134" s="90"/>
      <c r="I134" s="91"/>
      <c r="J134" s="92"/>
      <c r="K134" s="92"/>
      <c r="L134" s="92"/>
      <c r="M134" s="110"/>
      <c r="N134" s="92"/>
      <c r="O134" s="134"/>
      <c r="P134" s="134"/>
      <c r="Q134" s="134"/>
      <c r="R134" s="134"/>
      <c r="S134" s="134"/>
      <c r="T134" s="134"/>
      <c r="U134" s="133"/>
    </row>
    <row r="135" spans="1:21" x14ac:dyDescent="0.25">
      <c r="A135" s="93"/>
      <c r="B135" s="94"/>
      <c r="C135" s="89"/>
      <c r="D135" s="90"/>
      <c r="E135" s="90"/>
      <c r="F135" s="91"/>
      <c r="G135" s="90"/>
      <c r="H135" s="90"/>
      <c r="I135" s="91"/>
      <c r="J135" s="92"/>
      <c r="K135" s="92"/>
      <c r="L135" s="92"/>
      <c r="M135" s="110"/>
      <c r="N135" s="92"/>
      <c r="O135" s="134"/>
      <c r="P135" s="134"/>
      <c r="Q135" s="134"/>
      <c r="R135" s="134"/>
      <c r="S135" s="134"/>
      <c r="T135" s="134"/>
      <c r="U135" s="133"/>
    </row>
    <row r="136" spans="1:21" x14ac:dyDescent="0.25">
      <c r="A136" s="93"/>
      <c r="B136" s="94"/>
      <c r="C136" s="89"/>
      <c r="D136" s="90"/>
      <c r="E136" s="90"/>
      <c r="F136" s="91"/>
      <c r="G136" s="90"/>
      <c r="H136" s="90"/>
      <c r="I136" s="91"/>
      <c r="J136" s="92"/>
      <c r="K136" s="92"/>
      <c r="L136" s="92"/>
      <c r="M136" s="110"/>
      <c r="N136" s="92"/>
      <c r="O136" s="134"/>
      <c r="P136" s="134"/>
      <c r="Q136" s="134"/>
      <c r="R136" s="134"/>
      <c r="S136" s="134"/>
      <c r="T136" s="134"/>
      <c r="U136" s="133"/>
    </row>
    <row r="137" spans="1:21" x14ac:dyDescent="0.25">
      <c r="A137" s="93"/>
      <c r="B137" s="94"/>
      <c r="C137" s="89"/>
      <c r="D137" s="90"/>
      <c r="E137" s="90"/>
      <c r="F137" s="91"/>
      <c r="G137" s="90"/>
      <c r="H137" s="90"/>
      <c r="I137" s="91"/>
      <c r="J137" s="92"/>
      <c r="K137" s="92"/>
      <c r="L137" s="92"/>
      <c r="M137" s="110"/>
      <c r="N137" s="92"/>
      <c r="O137" s="134"/>
      <c r="P137" s="134"/>
      <c r="Q137" s="134"/>
      <c r="R137" s="134"/>
      <c r="S137" s="134"/>
      <c r="T137" s="134"/>
      <c r="U137" s="133"/>
    </row>
    <row r="138" spans="1:21" x14ac:dyDescent="0.25">
      <c r="A138" s="93"/>
      <c r="B138" s="94"/>
      <c r="C138" s="89"/>
      <c r="D138" s="90"/>
      <c r="E138" s="90"/>
      <c r="F138" s="91"/>
      <c r="G138" s="90"/>
      <c r="H138" s="90"/>
      <c r="I138" s="91"/>
      <c r="J138" s="92"/>
      <c r="K138" s="92"/>
      <c r="L138" s="92"/>
      <c r="M138" s="110"/>
      <c r="N138" s="92"/>
      <c r="O138" s="134"/>
      <c r="P138" s="134"/>
      <c r="Q138" s="134"/>
      <c r="R138" s="134"/>
      <c r="S138" s="134"/>
      <c r="T138" s="134"/>
      <c r="U138" s="133"/>
    </row>
    <row r="139" spans="1:21" x14ac:dyDescent="0.25">
      <c r="A139" s="93"/>
      <c r="B139" s="94"/>
      <c r="C139" s="89"/>
      <c r="D139" s="90"/>
      <c r="E139" s="90"/>
      <c r="F139" s="91"/>
      <c r="G139" s="90"/>
      <c r="H139" s="90"/>
      <c r="I139" s="91"/>
      <c r="J139" s="92"/>
      <c r="K139" s="92"/>
      <c r="L139" s="92"/>
      <c r="M139" s="110"/>
      <c r="N139" s="92"/>
      <c r="O139" s="134"/>
      <c r="P139" s="134"/>
      <c r="Q139" s="134"/>
      <c r="R139" s="134"/>
      <c r="S139" s="134"/>
      <c r="T139" s="134"/>
      <c r="U139" s="133"/>
    </row>
    <row r="140" spans="1:21" x14ac:dyDescent="0.25">
      <c r="A140" s="93"/>
      <c r="B140" s="94"/>
      <c r="C140" s="89"/>
      <c r="D140" s="90"/>
      <c r="E140" s="90"/>
      <c r="F140" s="91"/>
      <c r="G140" s="90"/>
      <c r="H140" s="90"/>
      <c r="I140" s="91"/>
      <c r="J140" s="92"/>
      <c r="K140" s="92"/>
      <c r="L140" s="92"/>
      <c r="M140" s="110"/>
      <c r="N140" s="92"/>
      <c r="O140" s="134"/>
      <c r="P140" s="134"/>
      <c r="Q140" s="134"/>
      <c r="R140" s="134"/>
      <c r="S140" s="134"/>
      <c r="T140" s="134"/>
      <c r="U140" s="133"/>
    </row>
    <row r="141" spans="1:21" x14ac:dyDescent="0.25">
      <c r="A141" s="93"/>
      <c r="B141" s="94"/>
      <c r="C141" s="89"/>
      <c r="D141" s="90"/>
      <c r="E141" s="90"/>
      <c r="F141" s="91"/>
      <c r="G141" s="90"/>
      <c r="H141" s="90"/>
      <c r="I141" s="91"/>
      <c r="J141" s="92"/>
      <c r="K141" s="92"/>
      <c r="L141" s="92"/>
      <c r="M141" s="110"/>
      <c r="N141" s="92"/>
      <c r="O141" s="134"/>
      <c r="P141" s="134"/>
      <c r="Q141" s="134"/>
      <c r="R141" s="134"/>
      <c r="S141" s="134"/>
      <c r="T141" s="134"/>
      <c r="U141" s="133"/>
    </row>
    <row r="142" spans="1:21" x14ac:dyDescent="0.25">
      <c r="A142" s="93"/>
      <c r="B142" s="94"/>
      <c r="C142" s="89"/>
      <c r="D142" s="90"/>
      <c r="E142" s="90"/>
      <c r="F142" s="91"/>
      <c r="G142" s="90"/>
      <c r="H142" s="90"/>
      <c r="I142" s="91"/>
      <c r="J142" s="92"/>
      <c r="K142" s="92"/>
      <c r="L142" s="92"/>
      <c r="M142" s="110"/>
      <c r="N142" s="92"/>
      <c r="O142" s="134"/>
      <c r="P142" s="134"/>
      <c r="Q142" s="134"/>
      <c r="R142" s="134"/>
      <c r="S142" s="134"/>
      <c r="T142" s="134"/>
      <c r="U142" s="133"/>
    </row>
    <row r="143" spans="1:21" x14ac:dyDescent="0.25">
      <c r="A143" s="93"/>
      <c r="B143" s="94"/>
      <c r="C143" s="89"/>
      <c r="D143" s="90"/>
      <c r="E143" s="90"/>
      <c r="F143" s="91"/>
      <c r="G143" s="90"/>
      <c r="H143" s="90"/>
      <c r="I143" s="91"/>
      <c r="J143" s="92"/>
      <c r="K143" s="92"/>
      <c r="L143" s="92"/>
      <c r="M143" s="110"/>
      <c r="N143" s="92"/>
      <c r="O143" s="134"/>
      <c r="P143" s="134"/>
      <c r="Q143" s="134"/>
      <c r="R143" s="134"/>
      <c r="S143" s="134"/>
      <c r="T143" s="134"/>
      <c r="U143" s="133"/>
    </row>
    <row r="144" spans="1:21" x14ac:dyDescent="0.25">
      <c r="A144" s="93"/>
      <c r="B144" s="94"/>
      <c r="C144" s="89"/>
      <c r="D144" s="90"/>
      <c r="E144" s="90"/>
      <c r="F144" s="91"/>
      <c r="G144" s="90"/>
      <c r="H144" s="90"/>
      <c r="I144" s="91"/>
      <c r="J144" s="92"/>
      <c r="K144" s="92"/>
      <c r="L144" s="92"/>
      <c r="M144" s="110"/>
      <c r="N144" s="92"/>
      <c r="O144" s="134"/>
      <c r="P144" s="134"/>
      <c r="Q144" s="134"/>
      <c r="R144" s="134"/>
      <c r="S144" s="134"/>
      <c r="T144" s="134"/>
      <c r="U144" s="133"/>
    </row>
    <row r="145" spans="1:21" x14ac:dyDescent="0.25">
      <c r="A145" s="93"/>
      <c r="B145" s="94"/>
      <c r="C145" s="89"/>
      <c r="D145" s="90"/>
      <c r="E145" s="90"/>
      <c r="F145" s="91"/>
      <c r="G145" s="90"/>
      <c r="H145" s="90"/>
      <c r="I145" s="91"/>
      <c r="J145" s="92"/>
      <c r="K145" s="92"/>
      <c r="L145" s="92"/>
      <c r="M145" s="110"/>
      <c r="N145" s="92"/>
      <c r="O145" s="134"/>
      <c r="P145" s="134"/>
      <c r="Q145" s="134"/>
      <c r="R145" s="134"/>
      <c r="S145" s="134"/>
      <c r="T145" s="134"/>
      <c r="U145" s="133"/>
    </row>
    <row r="146" spans="1:21" x14ac:dyDescent="0.25">
      <c r="A146" s="93"/>
      <c r="B146" s="94"/>
      <c r="C146" s="89"/>
      <c r="D146" s="90"/>
      <c r="E146" s="90"/>
      <c r="F146" s="91"/>
      <c r="G146" s="90"/>
      <c r="H146" s="90"/>
      <c r="I146" s="91"/>
      <c r="J146" s="92"/>
      <c r="K146" s="92"/>
      <c r="L146" s="92"/>
      <c r="M146" s="110"/>
      <c r="N146" s="92"/>
      <c r="O146" s="134"/>
      <c r="P146" s="134"/>
      <c r="Q146" s="134"/>
      <c r="R146" s="134"/>
      <c r="S146" s="134"/>
      <c r="T146" s="134"/>
      <c r="U146" s="133"/>
    </row>
    <row r="147" spans="1:21" x14ac:dyDescent="0.25">
      <c r="A147" s="93"/>
      <c r="B147" s="94"/>
      <c r="C147" s="89"/>
      <c r="D147" s="90"/>
      <c r="E147" s="90"/>
      <c r="F147" s="91"/>
      <c r="G147" s="90"/>
      <c r="H147" s="90"/>
      <c r="I147" s="91"/>
      <c r="J147" s="92"/>
      <c r="K147" s="92"/>
      <c r="L147" s="92"/>
      <c r="M147" s="110"/>
      <c r="N147" s="92"/>
      <c r="O147" s="134"/>
      <c r="P147" s="134"/>
      <c r="Q147" s="134"/>
      <c r="R147" s="134"/>
      <c r="S147" s="134"/>
      <c r="T147" s="134"/>
      <c r="U147" s="133"/>
    </row>
    <row r="148" spans="1:21" x14ac:dyDescent="0.25">
      <c r="A148" s="93"/>
      <c r="B148" s="94"/>
      <c r="C148" s="89"/>
      <c r="D148" s="90"/>
      <c r="E148" s="90"/>
      <c r="F148" s="91"/>
      <c r="G148" s="90"/>
      <c r="H148" s="90"/>
      <c r="I148" s="91"/>
      <c r="J148" s="92"/>
      <c r="K148" s="92"/>
      <c r="L148" s="92"/>
      <c r="M148" s="110"/>
      <c r="N148" s="92"/>
      <c r="O148" s="134"/>
      <c r="P148" s="134"/>
      <c r="Q148" s="134"/>
      <c r="R148" s="134"/>
      <c r="S148" s="134"/>
      <c r="T148" s="134"/>
      <c r="U148" s="133"/>
    </row>
    <row r="149" spans="1:21" x14ac:dyDescent="0.25">
      <c r="A149" s="93"/>
      <c r="B149" s="94"/>
      <c r="C149" s="89"/>
      <c r="D149" s="90"/>
      <c r="E149" s="90"/>
      <c r="F149" s="91"/>
      <c r="G149" s="90"/>
      <c r="H149" s="90"/>
      <c r="I149" s="91"/>
      <c r="J149" s="92"/>
      <c r="K149" s="92"/>
      <c r="L149" s="92"/>
      <c r="M149" s="110"/>
      <c r="N149" s="92"/>
      <c r="O149" s="134"/>
      <c r="P149" s="134"/>
      <c r="Q149" s="134"/>
      <c r="R149" s="134"/>
      <c r="S149" s="134"/>
      <c r="T149" s="134"/>
      <c r="U149" s="133"/>
    </row>
    <row r="150" spans="1:21" x14ac:dyDescent="0.25">
      <c r="A150" s="93"/>
      <c r="B150" s="94"/>
      <c r="C150" s="89"/>
      <c r="D150" s="90"/>
      <c r="E150" s="90"/>
      <c r="F150" s="91"/>
      <c r="G150" s="90"/>
      <c r="H150" s="90"/>
      <c r="I150" s="91"/>
      <c r="J150" s="92"/>
      <c r="K150" s="92"/>
      <c r="L150" s="92"/>
      <c r="M150" s="110"/>
      <c r="N150" s="92"/>
      <c r="O150" s="134"/>
      <c r="P150" s="134"/>
      <c r="Q150" s="134"/>
      <c r="R150" s="134"/>
      <c r="S150" s="134"/>
      <c r="T150" s="134"/>
      <c r="U150" s="133"/>
    </row>
    <row r="151" spans="1:21" x14ac:dyDescent="0.25">
      <c r="A151" s="93"/>
      <c r="B151" s="94"/>
      <c r="C151" s="89"/>
      <c r="D151" s="90"/>
      <c r="E151" s="90"/>
      <c r="F151" s="91"/>
      <c r="G151" s="90"/>
      <c r="H151" s="90"/>
      <c r="I151" s="91"/>
      <c r="J151" s="92"/>
      <c r="K151" s="92"/>
      <c r="L151" s="92"/>
      <c r="M151" s="110"/>
      <c r="N151" s="92"/>
      <c r="O151" s="134"/>
      <c r="P151" s="134"/>
      <c r="Q151" s="134"/>
      <c r="R151" s="134"/>
      <c r="S151" s="134"/>
      <c r="T151" s="134"/>
      <c r="U151" s="133"/>
    </row>
    <row r="152" spans="1:21" x14ac:dyDescent="0.25">
      <c r="A152" s="93"/>
      <c r="B152" s="94"/>
      <c r="C152" s="89"/>
      <c r="D152" s="90"/>
      <c r="E152" s="90"/>
      <c r="F152" s="91"/>
      <c r="G152" s="90"/>
      <c r="H152" s="90"/>
      <c r="I152" s="91"/>
      <c r="J152" s="92"/>
      <c r="K152" s="92"/>
      <c r="L152" s="92"/>
      <c r="M152" s="110"/>
      <c r="N152" s="92"/>
      <c r="O152" s="134"/>
      <c r="P152" s="134"/>
      <c r="Q152" s="134"/>
      <c r="R152" s="134"/>
      <c r="S152" s="134"/>
      <c r="T152" s="134"/>
      <c r="U152" s="133"/>
    </row>
    <row r="153" spans="1:21" x14ac:dyDescent="0.25">
      <c r="A153" s="93"/>
      <c r="B153" s="94"/>
      <c r="C153" s="89"/>
      <c r="D153" s="90"/>
      <c r="E153" s="90"/>
      <c r="F153" s="91"/>
      <c r="G153" s="90"/>
      <c r="H153" s="90"/>
      <c r="I153" s="91"/>
      <c r="J153" s="92"/>
      <c r="K153" s="92"/>
      <c r="L153" s="92"/>
      <c r="M153" s="110"/>
      <c r="N153" s="92"/>
      <c r="O153" s="134"/>
      <c r="P153" s="134"/>
      <c r="Q153" s="134"/>
      <c r="R153" s="134"/>
      <c r="S153" s="134"/>
      <c r="T153" s="134"/>
      <c r="U153" s="133"/>
    </row>
    <row r="154" spans="1:21" x14ac:dyDescent="0.25">
      <c r="A154" s="93"/>
      <c r="B154" s="94"/>
      <c r="C154" s="89"/>
      <c r="D154" s="90"/>
      <c r="E154" s="90"/>
      <c r="F154" s="91"/>
      <c r="G154" s="90"/>
      <c r="H154" s="90"/>
      <c r="I154" s="91"/>
      <c r="J154" s="92"/>
      <c r="K154" s="92"/>
      <c r="L154" s="92"/>
      <c r="M154" s="110"/>
      <c r="N154" s="92"/>
      <c r="O154" s="134"/>
      <c r="P154" s="134"/>
      <c r="Q154" s="134"/>
      <c r="R154" s="134"/>
      <c r="S154" s="134"/>
      <c r="T154" s="134"/>
      <c r="U154" s="133"/>
    </row>
    <row r="155" spans="1:21" x14ac:dyDescent="0.25">
      <c r="A155" s="93"/>
      <c r="B155" s="94"/>
      <c r="C155" s="89"/>
      <c r="D155" s="90"/>
      <c r="E155" s="90"/>
      <c r="F155" s="91"/>
      <c r="G155" s="90"/>
      <c r="H155" s="90"/>
      <c r="I155" s="91"/>
      <c r="J155" s="92"/>
      <c r="K155" s="92"/>
      <c r="L155" s="92"/>
      <c r="M155" s="110"/>
      <c r="N155" s="92"/>
      <c r="O155" s="134"/>
      <c r="P155" s="134"/>
      <c r="Q155" s="134"/>
      <c r="R155" s="134"/>
      <c r="S155" s="134"/>
      <c r="T155" s="134"/>
      <c r="U155" s="133"/>
    </row>
    <row r="156" spans="1:21" x14ac:dyDescent="0.25">
      <c r="A156" s="93"/>
      <c r="B156" s="94"/>
      <c r="C156" s="89"/>
      <c r="D156" s="90"/>
      <c r="E156" s="90"/>
      <c r="F156" s="91"/>
      <c r="G156" s="90"/>
      <c r="H156" s="90"/>
      <c r="I156" s="91"/>
      <c r="J156" s="92"/>
      <c r="K156" s="92"/>
      <c r="L156" s="92"/>
      <c r="M156" s="110"/>
      <c r="N156" s="92"/>
      <c r="O156" s="134"/>
      <c r="P156" s="134"/>
      <c r="Q156" s="134"/>
      <c r="R156" s="134"/>
      <c r="S156" s="134"/>
      <c r="T156" s="134"/>
      <c r="U156" s="133"/>
    </row>
    <row r="157" spans="1:21" x14ac:dyDescent="0.25">
      <c r="A157" s="93"/>
      <c r="B157" s="94"/>
      <c r="C157" s="89"/>
      <c r="D157" s="90"/>
      <c r="E157" s="90"/>
      <c r="F157" s="91"/>
      <c r="G157" s="90"/>
      <c r="H157" s="90"/>
      <c r="I157" s="91"/>
      <c r="J157" s="92"/>
      <c r="K157" s="92"/>
      <c r="L157" s="92"/>
      <c r="M157" s="110"/>
      <c r="N157" s="92"/>
      <c r="O157" s="134"/>
      <c r="P157" s="134"/>
      <c r="Q157" s="134"/>
      <c r="R157" s="134"/>
      <c r="S157" s="134"/>
      <c r="T157" s="134"/>
      <c r="U157" s="133"/>
    </row>
    <row r="158" spans="1:21" x14ac:dyDescent="0.25">
      <c r="A158" s="93"/>
      <c r="B158" s="94"/>
      <c r="C158" s="89"/>
      <c r="D158" s="90"/>
      <c r="E158" s="90"/>
      <c r="F158" s="91"/>
      <c r="G158" s="90"/>
      <c r="H158" s="90"/>
      <c r="I158" s="91"/>
      <c r="J158" s="92"/>
      <c r="K158" s="92"/>
      <c r="L158" s="92"/>
      <c r="M158" s="110"/>
      <c r="N158" s="92"/>
      <c r="O158" s="134"/>
      <c r="P158" s="134"/>
      <c r="Q158" s="134"/>
      <c r="R158" s="134"/>
      <c r="S158" s="134"/>
      <c r="T158" s="134"/>
      <c r="U158" s="133"/>
    </row>
    <row r="159" spans="1:21" x14ac:dyDescent="0.25">
      <c r="A159" s="93"/>
      <c r="B159" s="94"/>
      <c r="C159" s="89"/>
      <c r="D159" s="90"/>
      <c r="E159" s="90"/>
      <c r="F159" s="91"/>
      <c r="G159" s="90"/>
      <c r="H159" s="90"/>
      <c r="I159" s="91"/>
      <c r="J159" s="92"/>
      <c r="K159" s="92"/>
      <c r="L159" s="92"/>
      <c r="M159" s="110"/>
      <c r="N159" s="92"/>
      <c r="O159" s="134"/>
      <c r="P159" s="134"/>
      <c r="Q159" s="134"/>
      <c r="R159" s="134"/>
      <c r="S159" s="134"/>
      <c r="T159" s="134"/>
      <c r="U159" s="133"/>
    </row>
    <row r="160" spans="1:21" x14ac:dyDescent="0.25">
      <c r="A160" s="93"/>
      <c r="B160" s="94"/>
      <c r="C160" s="89"/>
      <c r="D160" s="90"/>
      <c r="E160" s="90"/>
      <c r="F160" s="91"/>
      <c r="G160" s="90"/>
      <c r="H160" s="90"/>
      <c r="I160" s="91"/>
      <c r="J160" s="92"/>
      <c r="K160" s="92"/>
      <c r="L160" s="92"/>
      <c r="M160" s="110"/>
      <c r="N160" s="92"/>
      <c r="O160" s="134"/>
      <c r="P160" s="134"/>
      <c r="Q160" s="134"/>
      <c r="R160" s="134"/>
      <c r="S160" s="134"/>
      <c r="T160" s="134"/>
      <c r="U160" s="133"/>
    </row>
    <row r="161" spans="1:21" x14ac:dyDescent="0.25">
      <c r="A161" s="93"/>
      <c r="B161" s="94"/>
      <c r="C161" s="89"/>
      <c r="D161" s="90"/>
      <c r="E161" s="90"/>
      <c r="F161" s="91"/>
      <c r="G161" s="90"/>
      <c r="H161" s="90"/>
      <c r="I161" s="91"/>
      <c r="J161" s="92"/>
      <c r="K161" s="92"/>
      <c r="L161" s="92"/>
      <c r="M161" s="110"/>
      <c r="N161" s="92"/>
      <c r="O161" s="134"/>
      <c r="P161" s="134"/>
      <c r="Q161" s="134"/>
      <c r="R161" s="134"/>
      <c r="S161" s="134"/>
      <c r="T161" s="134"/>
      <c r="U161" s="133"/>
    </row>
    <row r="162" spans="1:21" x14ac:dyDescent="0.25">
      <c r="A162" s="93"/>
      <c r="B162" s="94"/>
      <c r="C162" s="89"/>
      <c r="D162" s="90"/>
      <c r="E162" s="90"/>
      <c r="F162" s="91"/>
      <c r="G162" s="90"/>
      <c r="H162" s="90"/>
      <c r="I162" s="91"/>
      <c r="J162" s="92"/>
      <c r="K162" s="92"/>
      <c r="L162" s="92"/>
      <c r="M162" s="110"/>
      <c r="N162" s="92"/>
      <c r="O162" s="134"/>
      <c r="P162" s="134"/>
      <c r="Q162" s="134"/>
      <c r="R162" s="134"/>
      <c r="S162" s="134"/>
      <c r="T162" s="134"/>
      <c r="U162" s="133"/>
    </row>
    <row r="163" spans="1:21" x14ac:dyDescent="0.25">
      <c r="A163" s="93"/>
      <c r="B163" s="94"/>
      <c r="C163" s="89"/>
      <c r="D163" s="90"/>
      <c r="E163" s="90"/>
      <c r="F163" s="91"/>
      <c r="G163" s="90"/>
      <c r="H163" s="90"/>
      <c r="I163" s="91"/>
      <c r="J163" s="92"/>
      <c r="K163" s="92"/>
      <c r="L163" s="92"/>
      <c r="M163" s="110"/>
      <c r="N163" s="92"/>
      <c r="O163" s="134"/>
      <c r="P163" s="134"/>
      <c r="Q163" s="134"/>
      <c r="R163" s="134"/>
      <c r="S163" s="134"/>
      <c r="T163" s="134"/>
      <c r="U163" s="133"/>
    </row>
    <row r="164" spans="1:21" x14ac:dyDescent="0.25">
      <c r="A164" s="93"/>
      <c r="B164" s="94"/>
      <c r="C164" s="89"/>
      <c r="D164" s="90"/>
      <c r="E164" s="90"/>
      <c r="F164" s="91"/>
      <c r="G164" s="90"/>
      <c r="H164" s="90"/>
      <c r="I164" s="91"/>
      <c r="J164" s="92"/>
      <c r="K164" s="92"/>
      <c r="L164" s="92"/>
      <c r="M164" s="110"/>
      <c r="N164" s="92"/>
      <c r="O164" s="134"/>
      <c r="P164" s="134"/>
      <c r="Q164" s="134"/>
      <c r="R164" s="134"/>
      <c r="S164" s="134"/>
      <c r="T164" s="134"/>
      <c r="U164" s="133"/>
    </row>
    <row r="165" spans="1:21" x14ac:dyDescent="0.25">
      <c r="A165" s="93"/>
      <c r="B165" s="94"/>
      <c r="C165" s="89"/>
      <c r="D165" s="90"/>
      <c r="E165" s="90"/>
      <c r="F165" s="91"/>
      <c r="G165" s="90"/>
      <c r="H165" s="90"/>
      <c r="I165" s="91"/>
      <c r="J165" s="92"/>
      <c r="K165" s="92"/>
      <c r="L165" s="92"/>
      <c r="M165" s="110"/>
      <c r="N165" s="92"/>
      <c r="O165" s="134"/>
      <c r="P165" s="134"/>
      <c r="Q165" s="134"/>
      <c r="R165" s="134"/>
      <c r="S165" s="134"/>
      <c r="T165" s="134"/>
      <c r="U165" s="133"/>
    </row>
    <row r="166" spans="1:21" x14ac:dyDescent="0.25">
      <c r="A166" s="93"/>
      <c r="B166" s="94"/>
      <c r="C166" s="89"/>
      <c r="D166" s="90"/>
      <c r="E166" s="90"/>
      <c r="F166" s="91"/>
      <c r="G166" s="90"/>
      <c r="H166" s="90"/>
      <c r="I166" s="91"/>
      <c r="J166" s="92"/>
      <c r="K166" s="92"/>
      <c r="L166" s="92"/>
      <c r="M166" s="110"/>
      <c r="N166" s="92"/>
      <c r="O166" s="134"/>
      <c r="P166" s="134"/>
      <c r="Q166" s="134"/>
      <c r="R166" s="134"/>
      <c r="S166" s="134"/>
      <c r="T166" s="134"/>
      <c r="U166" s="133"/>
    </row>
    <row r="167" spans="1:21" x14ac:dyDescent="0.25">
      <c r="A167" s="93"/>
      <c r="B167" s="94"/>
      <c r="C167" s="89"/>
      <c r="D167" s="90"/>
      <c r="E167" s="90"/>
      <c r="F167" s="91"/>
      <c r="G167" s="90"/>
      <c r="H167" s="90"/>
      <c r="I167" s="91"/>
      <c r="J167" s="92"/>
      <c r="K167" s="92"/>
      <c r="L167" s="92"/>
      <c r="M167" s="110"/>
      <c r="N167" s="92"/>
      <c r="O167" s="134"/>
      <c r="P167" s="134"/>
      <c r="Q167" s="134"/>
      <c r="R167" s="134"/>
      <c r="S167" s="134"/>
      <c r="T167" s="134"/>
      <c r="U167" s="133"/>
    </row>
    <row r="168" spans="1:21" x14ac:dyDescent="0.25">
      <c r="A168" s="93"/>
      <c r="B168" s="94"/>
      <c r="C168" s="89"/>
      <c r="D168" s="90"/>
      <c r="E168" s="90"/>
      <c r="F168" s="91"/>
      <c r="G168" s="90"/>
      <c r="H168" s="90"/>
      <c r="I168" s="91"/>
      <c r="J168" s="92"/>
      <c r="K168" s="92"/>
      <c r="L168" s="92"/>
      <c r="M168" s="110"/>
      <c r="N168" s="92"/>
      <c r="O168" s="134"/>
      <c r="P168" s="134"/>
      <c r="Q168" s="134"/>
      <c r="R168" s="134"/>
      <c r="S168" s="134"/>
      <c r="T168" s="134"/>
      <c r="U168" s="133"/>
    </row>
    <row r="169" spans="1:21" x14ac:dyDescent="0.25">
      <c r="A169" s="93"/>
      <c r="B169" s="94"/>
      <c r="C169" s="89"/>
      <c r="D169" s="90"/>
      <c r="E169" s="90"/>
      <c r="F169" s="91"/>
      <c r="G169" s="90"/>
      <c r="H169" s="90"/>
      <c r="I169" s="91"/>
      <c r="J169" s="92"/>
      <c r="K169" s="92"/>
      <c r="L169" s="92"/>
      <c r="M169" s="110"/>
      <c r="N169" s="92"/>
      <c r="O169" s="134"/>
      <c r="P169" s="134"/>
      <c r="Q169" s="134"/>
      <c r="R169" s="134"/>
      <c r="S169" s="134"/>
      <c r="T169" s="134"/>
      <c r="U169" s="133"/>
    </row>
    <row r="170" spans="1:21" x14ac:dyDescent="0.25">
      <c r="A170" s="93"/>
      <c r="B170" s="94"/>
      <c r="C170" s="89"/>
      <c r="D170" s="90"/>
      <c r="E170" s="90"/>
      <c r="F170" s="91"/>
      <c r="G170" s="90"/>
      <c r="H170" s="90"/>
      <c r="I170" s="91"/>
      <c r="J170" s="92"/>
      <c r="K170" s="92"/>
      <c r="L170" s="92"/>
      <c r="M170" s="110"/>
      <c r="N170" s="92"/>
      <c r="O170" s="134"/>
      <c r="P170" s="134"/>
      <c r="Q170" s="134"/>
      <c r="R170" s="134"/>
      <c r="S170" s="134"/>
      <c r="T170" s="134"/>
      <c r="U170" s="133"/>
    </row>
    <row r="171" spans="1:21" x14ac:dyDescent="0.25">
      <c r="A171" s="93"/>
      <c r="B171" s="94"/>
      <c r="C171" s="89"/>
      <c r="D171" s="90"/>
      <c r="E171" s="90"/>
      <c r="F171" s="91"/>
      <c r="G171" s="90"/>
      <c r="H171" s="90"/>
      <c r="I171" s="91"/>
      <c r="J171" s="92"/>
      <c r="K171" s="92"/>
      <c r="L171" s="92"/>
      <c r="M171" s="110"/>
      <c r="N171" s="92"/>
      <c r="O171" s="134"/>
      <c r="P171" s="134"/>
      <c r="Q171" s="134"/>
      <c r="R171" s="134"/>
      <c r="S171" s="134"/>
      <c r="T171" s="134"/>
      <c r="U171" s="133"/>
    </row>
    <row r="172" spans="1:21" x14ac:dyDescent="0.25">
      <c r="A172" s="93"/>
      <c r="B172" s="94"/>
      <c r="C172" s="89"/>
      <c r="D172" s="90"/>
      <c r="E172" s="90"/>
      <c r="F172" s="91"/>
      <c r="G172" s="90"/>
      <c r="H172" s="90"/>
      <c r="I172" s="91"/>
      <c r="J172" s="92"/>
      <c r="K172" s="92"/>
      <c r="L172" s="92"/>
      <c r="M172" s="110"/>
      <c r="N172" s="92"/>
      <c r="O172" s="134"/>
      <c r="P172" s="134"/>
      <c r="Q172" s="134"/>
      <c r="R172" s="134"/>
      <c r="S172" s="134"/>
      <c r="T172" s="134"/>
      <c r="U172" s="133"/>
    </row>
    <row r="173" spans="1:21" x14ac:dyDescent="0.25">
      <c r="A173" s="93"/>
      <c r="B173" s="94"/>
      <c r="C173" s="89"/>
      <c r="D173" s="90"/>
      <c r="E173" s="90"/>
      <c r="F173" s="91"/>
      <c r="G173" s="90"/>
      <c r="H173" s="90"/>
      <c r="I173" s="91"/>
      <c r="J173" s="92"/>
      <c r="K173" s="92"/>
      <c r="L173" s="92"/>
      <c r="M173" s="110"/>
      <c r="N173" s="92"/>
      <c r="O173" s="134"/>
      <c r="P173" s="134"/>
      <c r="Q173" s="134"/>
      <c r="R173" s="134"/>
      <c r="S173" s="134"/>
      <c r="T173" s="134"/>
      <c r="U173" s="133"/>
    </row>
    <row r="174" spans="1:21" x14ac:dyDescent="0.25">
      <c r="A174" s="93"/>
      <c r="B174" s="94"/>
      <c r="C174" s="89"/>
      <c r="D174" s="90"/>
      <c r="E174" s="90"/>
      <c r="F174" s="91"/>
      <c r="G174" s="90"/>
      <c r="H174" s="90"/>
      <c r="I174" s="91"/>
      <c r="J174" s="92"/>
      <c r="K174" s="92"/>
      <c r="L174" s="92"/>
      <c r="M174" s="110"/>
      <c r="N174" s="92"/>
      <c r="O174" s="134"/>
      <c r="P174" s="134"/>
      <c r="Q174" s="134"/>
      <c r="R174" s="134"/>
      <c r="S174" s="134"/>
      <c r="T174" s="134"/>
      <c r="U174" s="133"/>
    </row>
    <row r="175" spans="1:21" x14ac:dyDescent="0.25">
      <c r="A175" s="93"/>
      <c r="B175" s="94"/>
      <c r="C175" s="89"/>
      <c r="D175" s="90"/>
      <c r="E175" s="90"/>
      <c r="F175" s="91"/>
      <c r="G175" s="90"/>
      <c r="H175" s="90"/>
      <c r="I175" s="91"/>
      <c r="J175" s="92"/>
      <c r="K175" s="92"/>
      <c r="L175" s="92"/>
      <c r="M175" s="110"/>
      <c r="N175" s="92"/>
      <c r="O175" s="134"/>
      <c r="P175" s="134"/>
      <c r="Q175" s="134"/>
      <c r="R175" s="134"/>
      <c r="S175" s="134"/>
      <c r="T175" s="134"/>
      <c r="U175" s="133"/>
    </row>
    <row r="176" spans="1:21" x14ac:dyDescent="0.25">
      <c r="A176" s="93"/>
      <c r="B176" s="94"/>
      <c r="C176" s="89"/>
      <c r="D176" s="90"/>
      <c r="E176" s="90"/>
      <c r="F176" s="91"/>
      <c r="G176" s="90"/>
      <c r="H176" s="90"/>
      <c r="I176" s="91"/>
      <c r="J176" s="92"/>
      <c r="K176" s="92"/>
      <c r="L176" s="92"/>
      <c r="M176" s="110"/>
      <c r="N176" s="92"/>
      <c r="O176" s="134"/>
      <c r="P176" s="134"/>
      <c r="Q176" s="134"/>
      <c r="R176" s="134"/>
      <c r="S176" s="134"/>
      <c r="T176" s="134"/>
      <c r="U176" s="133"/>
    </row>
    <row r="177" spans="1:21" x14ac:dyDescent="0.25">
      <c r="A177" s="93"/>
      <c r="B177" s="94"/>
      <c r="C177" s="89"/>
      <c r="D177" s="90"/>
      <c r="E177" s="90"/>
      <c r="F177" s="91"/>
      <c r="G177" s="90"/>
      <c r="H177" s="90"/>
      <c r="I177" s="91"/>
      <c r="J177" s="92"/>
      <c r="K177" s="92"/>
      <c r="L177" s="92"/>
      <c r="M177" s="110"/>
      <c r="N177" s="92"/>
      <c r="O177" s="134"/>
      <c r="P177" s="134"/>
      <c r="Q177" s="134"/>
      <c r="R177" s="134"/>
      <c r="S177" s="134"/>
      <c r="T177" s="134"/>
      <c r="U177" s="133"/>
    </row>
    <row r="178" spans="1:21" x14ac:dyDescent="0.25">
      <c r="A178" s="93"/>
      <c r="B178" s="94"/>
      <c r="C178" s="89"/>
      <c r="D178" s="90"/>
      <c r="E178" s="90"/>
      <c r="F178" s="91"/>
      <c r="G178" s="90"/>
      <c r="H178" s="90"/>
      <c r="I178" s="91"/>
      <c r="J178" s="92"/>
      <c r="K178" s="92"/>
      <c r="L178" s="92"/>
      <c r="M178" s="110"/>
      <c r="N178" s="92"/>
      <c r="O178" s="134"/>
      <c r="P178" s="134"/>
      <c r="Q178" s="134"/>
      <c r="R178" s="134"/>
      <c r="S178" s="134"/>
      <c r="T178" s="134"/>
      <c r="U178" s="133"/>
    </row>
    <row r="179" spans="1:21" x14ac:dyDescent="0.25">
      <c r="A179" s="93"/>
      <c r="B179" s="94"/>
      <c r="C179" s="89"/>
      <c r="D179" s="90"/>
      <c r="E179" s="90"/>
      <c r="F179" s="91"/>
      <c r="G179" s="90"/>
      <c r="H179" s="90"/>
      <c r="I179" s="91"/>
      <c r="J179" s="92"/>
      <c r="K179" s="92"/>
      <c r="L179" s="92"/>
      <c r="M179" s="110"/>
      <c r="N179" s="92"/>
      <c r="O179" s="134"/>
      <c r="P179" s="134"/>
      <c r="Q179" s="134"/>
      <c r="R179" s="134"/>
      <c r="S179" s="134"/>
      <c r="T179" s="134"/>
      <c r="U179" s="133"/>
    </row>
    <row r="180" spans="1:21" x14ac:dyDescent="0.25">
      <c r="A180" s="93"/>
      <c r="B180" s="94"/>
      <c r="C180" s="89"/>
      <c r="D180" s="90"/>
      <c r="E180" s="90"/>
      <c r="F180" s="91"/>
      <c r="G180" s="90"/>
      <c r="H180" s="90"/>
      <c r="I180" s="91"/>
      <c r="J180" s="92"/>
      <c r="K180" s="92"/>
      <c r="L180" s="92"/>
      <c r="M180" s="110"/>
      <c r="N180" s="92"/>
      <c r="O180" s="134"/>
      <c r="P180" s="134"/>
      <c r="Q180" s="134"/>
      <c r="R180" s="134"/>
      <c r="S180" s="134"/>
      <c r="T180" s="134"/>
      <c r="U180" s="133"/>
    </row>
    <row r="181" spans="1:21" x14ac:dyDescent="0.25">
      <c r="A181" s="93"/>
      <c r="B181" s="94"/>
      <c r="C181" s="89"/>
      <c r="D181" s="90"/>
      <c r="E181" s="90"/>
      <c r="F181" s="91"/>
      <c r="G181" s="90"/>
      <c r="H181" s="90"/>
      <c r="I181" s="91"/>
      <c r="J181" s="92"/>
      <c r="K181" s="92"/>
      <c r="L181" s="92"/>
      <c r="M181" s="110"/>
      <c r="N181" s="92"/>
      <c r="O181" s="134"/>
      <c r="P181" s="134"/>
      <c r="Q181" s="134"/>
      <c r="R181" s="134"/>
      <c r="S181" s="134"/>
      <c r="T181" s="134"/>
      <c r="U181" s="133"/>
    </row>
    <row r="182" spans="1:21" x14ac:dyDescent="0.25">
      <c r="A182" s="93"/>
      <c r="B182" s="94"/>
      <c r="C182" s="89"/>
      <c r="D182" s="90"/>
      <c r="E182" s="90"/>
      <c r="F182" s="91"/>
      <c r="G182" s="90"/>
      <c r="H182" s="90"/>
      <c r="I182" s="91"/>
      <c r="J182" s="92"/>
      <c r="K182" s="92"/>
      <c r="L182" s="92"/>
      <c r="M182" s="110"/>
      <c r="N182" s="92"/>
      <c r="O182" s="134"/>
      <c r="P182" s="134"/>
      <c r="Q182" s="134"/>
      <c r="R182" s="134"/>
      <c r="S182" s="134"/>
      <c r="T182" s="134"/>
      <c r="U182" s="133"/>
    </row>
    <row r="183" spans="1:21" x14ac:dyDescent="0.25">
      <c r="A183" s="93"/>
      <c r="B183" s="94"/>
      <c r="C183" s="89"/>
      <c r="D183" s="90"/>
      <c r="E183" s="90"/>
      <c r="F183" s="91"/>
      <c r="G183" s="90"/>
      <c r="H183" s="90"/>
      <c r="I183" s="91"/>
      <c r="J183" s="92"/>
      <c r="K183" s="92"/>
      <c r="L183" s="92"/>
      <c r="M183" s="110"/>
      <c r="N183" s="92"/>
      <c r="O183" s="134"/>
      <c r="P183" s="134"/>
      <c r="Q183" s="134"/>
      <c r="R183" s="134"/>
      <c r="S183" s="134"/>
      <c r="T183" s="134"/>
      <c r="U183" s="133"/>
    </row>
    <row r="184" spans="1:21" x14ac:dyDescent="0.25">
      <c r="A184" s="93"/>
      <c r="B184" s="94"/>
      <c r="C184" s="89"/>
      <c r="D184" s="90"/>
      <c r="E184" s="90"/>
      <c r="F184" s="91"/>
      <c r="G184" s="90"/>
      <c r="H184" s="90"/>
      <c r="I184" s="91"/>
      <c r="J184" s="92"/>
      <c r="K184" s="92"/>
      <c r="L184" s="92"/>
      <c r="M184" s="110"/>
      <c r="N184" s="92"/>
      <c r="O184" s="134"/>
      <c r="P184" s="134"/>
      <c r="Q184" s="134"/>
      <c r="R184" s="134"/>
      <c r="S184" s="134"/>
      <c r="T184" s="134"/>
      <c r="U184" s="133"/>
    </row>
    <row r="185" spans="1:21" x14ac:dyDescent="0.25">
      <c r="A185" s="93"/>
      <c r="B185" s="94"/>
      <c r="C185" s="89"/>
      <c r="D185" s="90"/>
      <c r="E185" s="90"/>
      <c r="F185" s="91"/>
      <c r="G185" s="90"/>
      <c r="H185" s="90"/>
      <c r="I185" s="91"/>
      <c r="J185" s="92"/>
      <c r="K185" s="92"/>
      <c r="L185" s="92"/>
      <c r="M185" s="110"/>
      <c r="N185" s="92"/>
      <c r="O185" s="134"/>
      <c r="P185" s="134"/>
      <c r="Q185" s="134"/>
      <c r="R185" s="134"/>
      <c r="S185" s="134"/>
      <c r="T185" s="134"/>
      <c r="U185" s="133"/>
    </row>
    <row r="186" spans="1:21" x14ac:dyDescent="0.25">
      <c r="A186" s="93"/>
      <c r="B186" s="94"/>
      <c r="C186" s="89"/>
      <c r="D186" s="90"/>
      <c r="E186" s="90"/>
      <c r="F186" s="91"/>
      <c r="G186" s="90"/>
      <c r="H186" s="90"/>
      <c r="I186" s="91"/>
      <c r="J186" s="92"/>
      <c r="K186" s="92"/>
      <c r="L186" s="92"/>
      <c r="M186" s="110"/>
      <c r="N186" s="92"/>
      <c r="O186" s="134"/>
      <c r="P186" s="134"/>
      <c r="Q186" s="134"/>
      <c r="R186" s="134"/>
      <c r="S186" s="134"/>
      <c r="T186" s="134"/>
      <c r="U186" s="133"/>
    </row>
    <row r="187" spans="1:21" x14ac:dyDescent="0.25">
      <c r="A187" s="93"/>
      <c r="B187" s="94"/>
      <c r="C187" s="89"/>
      <c r="D187" s="90"/>
      <c r="E187" s="90"/>
      <c r="F187" s="91"/>
      <c r="G187" s="90"/>
      <c r="H187" s="90"/>
      <c r="I187" s="91"/>
      <c r="J187" s="92"/>
      <c r="K187" s="92"/>
      <c r="L187" s="92"/>
      <c r="M187" s="110"/>
      <c r="N187" s="92"/>
      <c r="O187" s="134"/>
      <c r="P187" s="134"/>
      <c r="Q187" s="134"/>
      <c r="R187" s="134"/>
      <c r="S187" s="134"/>
      <c r="T187" s="134"/>
      <c r="U187" s="133"/>
    </row>
    <row r="188" spans="1:21" x14ac:dyDescent="0.25">
      <c r="A188" s="93"/>
      <c r="B188" s="94"/>
      <c r="C188" s="89"/>
      <c r="D188" s="90"/>
      <c r="E188" s="90"/>
      <c r="F188" s="91"/>
      <c r="G188" s="90"/>
      <c r="H188" s="90"/>
      <c r="I188" s="91"/>
      <c r="J188" s="92"/>
      <c r="K188" s="92"/>
      <c r="L188" s="92"/>
      <c r="M188" s="110"/>
      <c r="N188" s="92"/>
      <c r="O188" s="134"/>
      <c r="P188" s="134"/>
      <c r="Q188" s="134"/>
      <c r="R188" s="134"/>
      <c r="S188" s="134"/>
      <c r="T188" s="134"/>
      <c r="U188" s="133"/>
    </row>
    <row r="189" spans="1:21" x14ac:dyDescent="0.25">
      <c r="A189" s="93"/>
      <c r="B189" s="94"/>
      <c r="C189" s="89"/>
      <c r="D189" s="90"/>
      <c r="E189" s="90"/>
      <c r="F189" s="91"/>
      <c r="G189" s="90"/>
      <c r="H189" s="90"/>
      <c r="I189" s="91"/>
      <c r="J189" s="92"/>
      <c r="K189" s="92"/>
      <c r="L189" s="92"/>
      <c r="M189" s="110"/>
      <c r="N189" s="92"/>
      <c r="O189" s="134"/>
      <c r="P189" s="134"/>
      <c r="Q189" s="134"/>
      <c r="R189" s="134"/>
      <c r="S189" s="134"/>
      <c r="T189" s="134"/>
      <c r="U189" s="133"/>
    </row>
    <row r="190" spans="1:21" x14ac:dyDescent="0.25">
      <c r="A190" s="93"/>
      <c r="B190" s="94"/>
      <c r="C190" s="89"/>
      <c r="D190" s="90"/>
      <c r="E190" s="90"/>
      <c r="F190" s="91"/>
      <c r="G190" s="90"/>
      <c r="H190" s="90"/>
      <c r="I190" s="91"/>
      <c r="J190" s="92"/>
      <c r="K190" s="92"/>
      <c r="L190" s="92"/>
      <c r="M190" s="110"/>
      <c r="N190" s="92"/>
      <c r="O190" s="134"/>
      <c r="P190" s="134"/>
      <c r="Q190" s="134"/>
      <c r="R190" s="134"/>
      <c r="S190" s="134"/>
      <c r="T190" s="134"/>
      <c r="U190" s="133"/>
    </row>
    <row r="191" spans="1:21" x14ac:dyDescent="0.25">
      <c r="A191" s="93"/>
      <c r="B191" s="94"/>
      <c r="C191" s="89"/>
      <c r="D191" s="90"/>
      <c r="E191" s="90"/>
      <c r="F191" s="91"/>
      <c r="G191" s="90"/>
      <c r="H191" s="90"/>
      <c r="I191" s="91"/>
      <c r="J191" s="92"/>
      <c r="K191" s="92"/>
      <c r="L191" s="92"/>
      <c r="M191" s="110"/>
      <c r="N191" s="92"/>
      <c r="O191" s="134"/>
      <c r="P191" s="134"/>
      <c r="Q191" s="134"/>
      <c r="R191" s="134"/>
      <c r="S191" s="134"/>
      <c r="T191" s="134"/>
      <c r="U191" s="133"/>
    </row>
    <row r="192" spans="1:21" x14ac:dyDescent="0.25">
      <c r="A192" s="93"/>
      <c r="B192" s="94"/>
      <c r="C192" s="89"/>
      <c r="D192" s="90"/>
      <c r="E192" s="90"/>
      <c r="F192" s="91"/>
      <c r="G192" s="90"/>
      <c r="H192" s="90"/>
      <c r="I192" s="91"/>
      <c r="J192" s="92"/>
      <c r="K192" s="92"/>
      <c r="L192" s="92"/>
      <c r="M192" s="110"/>
      <c r="N192" s="92"/>
      <c r="O192" s="134"/>
      <c r="P192" s="134"/>
      <c r="Q192" s="134"/>
      <c r="R192" s="134"/>
      <c r="S192" s="134"/>
      <c r="T192" s="134"/>
      <c r="U192" s="133"/>
    </row>
    <row r="193" spans="1:21" x14ac:dyDescent="0.25">
      <c r="A193" s="93"/>
      <c r="B193" s="94"/>
      <c r="C193" s="89"/>
      <c r="D193" s="90"/>
      <c r="E193" s="90"/>
      <c r="F193" s="91"/>
      <c r="G193" s="90"/>
      <c r="H193" s="90"/>
      <c r="I193" s="91"/>
      <c r="J193" s="92"/>
      <c r="K193" s="92"/>
      <c r="L193" s="92"/>
      <c r="M193" s="110"/>
      <c r="N193" s="92"/>
      <c r="O193" s="134"/>
      <c r="P193" s="134"/>
      <c r="Q193" s="134"/>
      <c r="R193" s="134"/>
      <c r="S193" s="134"/>
      <c r="T193" s="134"/>
      <c r="U193" s="133"/>
    </row>
    <row r="194" spans="1:21" x14ac:dyDescent="0.25">
      <c r="A194" s="93"/>
      <c r="B194" s="94"/>
      <c r="C194" s="89"/>
      <c r="D194" s="90"/>
      <c r="E194" s="90"/>
      <c r="F194" s="91"/>
      <c r="G194" s="90"/>
      <c r="H194" s="90"/>
      <c r="I194" s="91"/>
      <c r="J194" s="92"/>
      <c r="K194" s="92"/>
      <c r="L194" s="92"/>
      <c r="M194" s="110"/>
      <c r="N194" s="92"/>
      <c r="O194" s="134"/>
      <c r="P194" s="134"/>
      <c r="Q194" s="134"/>
      <c r="R194" s="134"/>
      <c r="S194" s="134"/>
      <c r="T194" s="134"/>
      <c r="U194" s="133"/>
    </row>
    <row r="195" spans="1:21" x14ac:dyDescent="0.25">
      <c r="A195" s="93"/>
      <c r="B195" s="94"/>
      <c r="C195" s="89"/>
      <c r="D195" s="90"/>
      <c r="E195" s="90"/>
      <c r="F195" s="91"/>
      <c r="G195" s="90"/>
      <c r="H195" s="90"/>
      <c r="I195" s="91"/>
      <c r="J195" s="92"/>
      <c r="K195" s="92"/>
      <c r="L195" s="92"/>
      <c r="M195" s="110"/>
      <c r="N195" s="92"/>
      <c r="O195" s="134"/>
      <c r="P195" s="134"/>
      <c r="Q195" s="134"/>
      <c r="R195" s="134"/>
      <c r="S195" s="134"/>
      <c r="T195" s="134"/>
      <c r="U195" s="133"/>
    </row>
    <row r="196" spans="1:21" x14ac:dyDescent="0.25">
      <c r="A196" s="93"/>
      <c r="B196" s="94"/>
      <c r="C196" s="89"/>
      <c r="D196" s="90"/>
      <c r="E196" s="90"/>
      <c r="F196" s="91"/>
      <c r="G196" s="90"/>
      <c r="H196" s="90"/>
      <c r="I196" s="91"/>
      <c r="J196" s="92"/>
      <c r="K196" s="92"/>
      <c r="L196" s="92"/>
      <c r="M196" s="110"/>
      <c r="N196" s="92"/>
      <c r="O196" s="134"/>
      <c r="P196" s="134"/>
      <c r="Q196" s="134"/>
      <c r="R196" s="134"/>
      <c r="S196" s="134"/>
      <c r="T196" s="134"/>
      <c r="U196" s="133"/>
    </row>
    <row r="197" spans="1:21" x14ac:dyDescent="0.25">
      <c r="A197" s="93"/>
      <c r="B197" s="94"/>
      <c r="C197" s="89"/>
      <c r="D197" s="90"/>
      <c r="E197" s="90"/>
      <c r="F197" s="91"/>
      <c r="G197" s="90"/>
      <c r="H197" s="90"/>
      <c r="I197" s="91"/>
      <c r="J197" s="92"/>
      <c r="K197" s="92"/>
      <c r="L197" s="92"/>
      <c r="M197" s="110"/>
      <c r="N197" s="92"/>
      <c r="O197" s="134"/>
      <c r="P197" s="134"/>
      <c r="Q197" s="134"/>
      <c r="R197" s="134"/>
      <c r="S197" s="134"/>
      <c r="T197" s="134"/>
      <c r="U197" s="133"/>
    </row>
    <row r="198" spans="1:21" x14ac:dyDescent="0.25">
      <c r="A198" s="93"/>
      <c r="B198" s="94"/>
      <c r="C198" s="89"/>
      <c r="D198" s="90"/>
      <c r="E198" s="90"/>
      <c r="F198" s="91"/>
      <c r="G198" s="90"/>
      <c r="H198" s="90"/>
      <c r="I198" s="91"/>
      <c r="J198" s="92"/>
      <c r="K198" s="92"/>
      <c r="L198" s="92"/>
      <c r="M198" s="110"/>
      <c r="N198" s="92"/>
      <c r="O198" s="134"/>
      <c r="P198" s="134"/>
      <c r="Q198" s="134"/>
      <c r="R198" s="134"/>
      <c r="S198" s="134"/>
      <c r="T198" s="134"/>
      <c r="U198" s="133"/>
    </row>
    <row r="199" spans="1:21" x14ac:dyDescent="0.25">
      <c r="A199" s="93"/>
      <c r="B199" s="94"/>
      <c r="C199" s="89"/>
      <c r="D199" s="90"/>
      <c r="E199" s="90"/>
      <c r="F199" s="91"/>
      <c r="G199" s="90"/>
      <c r="H199" s="90"/>
      <c r="I199" s="91"/>
      <c r="J199" s="92"/>
      <c r="K199" s="92"/>
      <c r="L199" s="92"/>
      <c r="M199" s="110"/>
      <c r="N199" s="92"/>
      <c r="O199" s="134"/>
      <c r="P199" s="134"/>
      <c r="Q199" s="134"/>
      <c r="R199" s="134"/>
      <c r="S199" s="134"/>
      <c r="T199" s="134"/>
      <c r="U199" s="133"/>
    </row>
    <row r="200" spans="1:21" x14ac:dyDescent="0.25">
      <c r="A200" s="93"/>
      <c r="B200" s="94"/>
      <c r="C200" s="89"/>
      <c r="D200" s="90"/>
      <c r="E200" s="90"/>
      <c r="F200" s="91"/>
      <c r="G200" s="90"/>
      <c r="H200" s="90"/>
      <c r="I200" s="91"/>
      <c r="J200" s="92"/>
      <c r="K200" s="92"/>
      <c r="L200" s="92"/>
      <c r="M200" s="110"/>
      <c r="N200" s="92"/>
      <c r="O200" s="134"/>
      <c r="P200" s="134"/>
      <c r="Q200" s="134"/>
      <c r="R200" s="134"/>
      <c r="S200" s="134"/>
      <c r="T200" s="134"/>
      <c r="U200" s="133"/>
    </row>
    <row r="201" spans="1:21" x14ac:dyDescent="0.25">
      <c r="A201" s="93"/>
      <c r="B201" s="94"/>
      <c r="C201" s="89"/>
      <c r="D201" s="90"/>
      <c r="E201" s="90"/>
      <c r="F201" s="91"/>
      <c r="G201" s="90"/>
      <c r="H201" s="90"/>
      <c r="I201" s="91"/>
      <c r="J201" s="92"/>
      <c r="K201" s="92"/>
      <c r="L201" s="92"/>
      <c r="M201" s="110"/>
      <c r="N201" s="92"/>
      <c r="O201" s="134"/>
      <c r="P201" s="134"/>
      <c r="Q201" s="134"/>
      <c r="R201" s="134"/>
      <c r="S201" s="134"/>
      <c r="T201" s="134"/>
      <c r="U201" s="133"/>
    </row>
    <row r="202" spans="1:21" x14ac:dyDescent="0.25">
      <c r="A202" s="93"/>
      <c r="B202" s="94"/>
      <c r="C202" s="89"/>
      <c r="D202" s="90"/>
      <c r="E202" s="90"/>
      <c r="F202" s="91"/>
      <c r="G202" s="90"/>
      <c r="H202" s="90"/>
      <c r="I202" s="91"/>
      <c r="J202" s="92"/>
      <c r="K202" s="92"/>
      <c r="L202" s="92"/>
      <c r="M202" s="110"/>
      <c r="N202" s="92"/>
      <c r="O202" s="134"/>
      <c r="P202" s="134"/>
      <c r="Q202" s="134"/>
      <c r="R202" s="134"/>
      <c r="S202" s="134"/>
      <c r="T202" s="134"/>
      <c r="U202" s="133"/>
    </row>
    <row r="203" spans="1:21" x14ac:dyDescent="0.25">
      <c r="A203" s="93"/>
      <c r="B203" s="94"/>
      <c r="C203" s="89"/>
      <c r="D203" s="90"/>
      <c r="E203" s="90"/>
      <c r="F203" s="91"/>
      <c r="G203" s="90"/>
      <c r="H203" s="90"/>
      <c r="I203" s="91"/>
      <c r="J203" s="92"/>
      <c r="K203" s="92"/>
      <c r="L203" s="92"/>
      <c r="M203" s="110"/>
      <c r="N203" s="92"/>
      <c r="O203" s="134"/>
      <c r="P203" s="134"/>
      <c r="Q203" s="134"/>
      <c r="R203" s="134"/>
      <c r="S203" s="134"/>
      <c r="T203" s="134"/>
      <c r="U203" s="133"/>
    </row>
    <row r="204" spans="1:21" x14ac:dyDescent="0.25">
      <c r="A204" s="93"/>
      <c r="B204" s="94"/>
      <c r="C204" s="89"/>
      <c r="D204" s="90"/>
      <c r="E204" s="90"/>
      <c r="F204" s="91"/>
      <c r="G204" s="90"/>
      <c r="H204" s="90"/>
      <c r="I204" s="91"/>
      <c r="J204" s="92"/>
      <c r="K204" s="92"/>
      <c r="L204" s="92"/>
      <c r="M204" s="110"/>
      <c r="N204" s="92"/>
      <c r="O204" s="134"/>
      <c r="P204" s="134"/>
      <c r="Q204" s="134"/>
      <c r="R204" s="134"/>
      <c r="S204" s="134"/>
      <c r="T204" s="134"/>
      <c r="U204" s="133"/>
    </row>
    <row r="205" spans="1:21" x14ac:dyDescent="0.25">
      <c r="A205" s="93"/>
      <c r="B205" s="94"/>
      <c r="C205" s="89"/>
      <c r="D205" s="90"/>
      <c r="E205" s="90"/>
      <c r="F205" s="91"/>
      <c r="G205" s="90"/>
      <c r="H205" s="90"/>
      <c r="I205" s="91"/>
      <c r="J205" s="92"/>
      <c r="K205" s="92"/>
      <c r="L205" s="92"/>
      <c r="M205" s="110"/>
      <c r="N205" s="92"/>
      <c r="O205" s="134"/>
      <c r="P205" s="134"/>
      <c r="Q205" s="134"/>
      <c r="R205" s="134"/>
      <c r="S205" s="134"/>
      <c r="T205" s="134"/>
      <c r="U205" s="133"/>
    </row>
    <row r="206" spans="1:21" x14ac:dyDescent="0.25">
      <c r="A206" s="93"/>
      <c r="B206" s="94"/>
      <c r="C206" s="89"/>
      <c r="D206" s="90"/>
      <c r="E206" s="90"/>
      <c r="F206" s="91"/>
      <c r="G206" s="90"/>
      <c r="H206" s="90"/>
      <c r="I206" s="91"/>
      <c r="J206" s="92"/>
      <c r="K206" s="92"/>
      <c r="L206" s="92"/>
      <c r="M206" s="110"/>
      <c r="N206" s="92"/>
      <c r="O206" s="134"/>
      <c r="P206" s="134"/>
      <c r="Q206" s="134"/>
      <c r="R206" s="134"/>
      <c r="S206" s="134"/>
      <c r="T206" s="134"/>
      <c r="U206" s="133"/>
    </row>
    <row r="207" spans="1:21" x14ac:dyDescent="0.25">
      <c r="A207" s="93"/>
      <c r="B207" s="94"/>
      <c r="C207" s="89"/>
      <c r="D207" s="90"/>
      <c r="E207" s="90"/>
      <c r="F207" s="91"/>
      <c r="G207" s="90"/>
      <c r="H207" s="90"/>
      <c r="I207" s="91"/>
      <c r="J207" s="92"/>
      <c r="K207" s="92"/>
      <c r="L207" s="92"/>
      <c r="M207" s="110"/>
      <c r="N207" s="92"/>
      <c r="O207" s="134"/>
      <c r="P207" s="134"/>
      <c r="Q207" s="134"/>
      <c r="R207" s="134"/>
      <c r="S207" s="134"/>
      <c r="T207" s="134"/>
      <c r="U207" s="133"/>
    </row>
    <row r="208" spans="1:21" x14ac:dyDescent="0.25">
      <c r="A208" s="93"/>
      <c r="B208" s="94"/>
      <c r="C208" s="89"/>
      <c r="D208" s="90"/>
      <c r="E208" s="90"/>
      <c r="F208" s="91"/>
      <c r="G208" s="90"/>
      <c r="H208" s="90"/>
      <c r="I208" s="91"/>
      <c r="J208" s="92"/>
      <c r="K208" s="92"/>
      <c r="L208" s="92"/>
      <c r="M208" s="110"/>
      <c r="N208" s="92"/>
      <c r="O208" s="134"/>
      <c r="P208" s="134"/>
      <c r="Q208" s="134"/>
      <c r="R208" s="134"/>
      <c r="S208" s="134"/>
      <c r="T208" s="134"/>
      <c r="U208" s="133"/>
    </row>
    <row r="209" spans="1:21" x14ac:dyDescent="0.25">
      <c r="A209" s="93"/>
      <c r="B209" s="94"/>
      <c r="C209" s="89"/>
      <c r="D209" s="90"/>
      <c r="E209" s="90"/>
      <c r="F209" s="91"/>
      <c r="G209" s="90"/>
      <c r="H209" s="90"/>
      <c r="I209" s="91"/>
      <c r="J209" s="92"/>
      <c r="K209" s="92"/>
      <c r="L209" s="92"/>
      <c r="M209" s="110"/>
      <c r="N209" s="92"/>
      <c r="O209" s="134"/>
      <c r="P209" s="134"/>
      <c r="Q209" s="134"/>
      <c r="R209" s="134"/>
      <c r="S209" s="134"/>
      <c r="T209" s="134"/>
      <c r="U209" s="133"/>
    </row>
    <row r="210" spans="1:21" x14ac:dyDescent="0.25">
      <c r="A210" s="93"/>
      <c r="B210" s="94"/>
      <c r="C210" s="89"/>
      <c r="D210" s="90"/>
      <c r="E210" s="90"/>
      <c r="F210" s="91"/>
      <c r="G210" s="90"/>
      <c r="H210" s="90"/>
      <c r="I210" s="91"/>
      <c r="J210" s="92"/>
      <c r="K210" s="92"/>
      <c r="L210" s="92"/>
      <c r="M210" s="110"/>
      <c r="N210" s="92"/>
      <c r="O210" s="134"/>
      <c r="P210" s="134"/>
      <c r="Q210" s="134"/>
      <c r="R210" s="134"/>
      <c r="S210" s="134"/>
      <c r="T210" s="134"/>
      <c r="U210" s="133"/>
    </row>
    <row r="211" spans="1:21" x14ac:dyDescent="0.25">
      <c r="A211" s="93"/>
      <c r="B211" s="94"/>
      <c r="C211" s="89"/>
      <c r="D211" s="90"/>
      <c r="E211" s="90"/>
      <c r="F211" s="91"/>
      <c r="G211" s="90"/>
      <c r="H211" s="90"/>
      <c r="I211" s="91"/>
      <c r="J211" s="92"/>
      <c r="K211" s="92"/>
      <c r="L211" s="92"/>
      <c r="M211" s="110"/>
      <c r="N211" s="92"/>
      <c r="O211" s="134"/>
      <c r="P211" s="134"/>
      <c r="Q211" s="134"/>
      <c r="R211" s="134"/>
      <c r="S211" s="134"/>
      <c r="T211" s="134"/>
      <c r="U211" s="133"/>
    </row>
    <row r="212" spans="1:21" x14ac:dyDescent="0.25">
      <c r="A212" s="93"/>
      <c r="B212" s="94"/>
      <c r="C212" s="89"/>
      <c r="D212" s="90"/>
      <c r="E212" s="90"/>
      <c r="F212" s="91"/>
      <c r="G212" s="90"/>
      <c r="H212" s="90"/>
      <c r="I212" s="91"/>
      <c r="J212" s="92"/>
      <c r="K212" s="92"/>
      <c r="L212" s="92"/>
      <c r="M212" s="110"/>
      <c r="N212" s="92"/>
      <c r="O212" s="134"/>
      <c r="P212" s="134"/>
      <c r="Q212" s="134"/>
      <c r="R212" s="134"/>
      <c r="S212" s="134"/>
      <c r="T212" s="134"/>
      <c r="U212" s="133"/>
    </row>
    <row r="213" spans="1:21" x14ac:dyDescent="0.25">
      <c r="A213" s="93"/>
      <c r="B213" s="94"/>
      <c r="C213" s="89"/>
      <c r="D213" s="90"/>
      <c r="E213" s="90"/>
      <c r="F213" s="91"/>
      <c r="G213" s="90"/>
      <c r="H213" s="90"/>
      <c r="I213" s="91"/>
      <c r="J213" s="92"/>
      <c r="K213" s="92"/>
      <c r="L213" s="92"/>
      <c r="M213" s="110"/>
      <c r="N213" s="92"/>
      <c r="O213" s="134"/>
      <c r="P213" s="134"/>
      <c r="Q213" s="134"/>
      <c r="R213" s="134"/>
      <c r="S213" s="134"/>
      <c r="T213" s="134"/>
      <c r="U213" s="133"/>
    </row>
    <row r="214" spans="1:21" x14ac:dyDescent="0.25">
      <c r="A214" s="93"/>
      <c r="B214" s="94"/>
      <c r="C214" s="89"/>
      <c r="D214" s="90"/>
      <c r="E214" s="90"/>
      <c r="F214" s="91"/>
      <c r="G214" s="90"/>
      <c r="H214" s="90"/>
      <c r="I214" s="91"/>
      <c r="J214" s="92"/>
      <c r="K214" s="92"/>
      <c r="L214" s="92"/>
      <c r="M214" s="110"/>
      <c r="N214" s="92"/>
      <c r="O214" s="134"/>
      <c r="P214" s="134"/>
      <c r="Q214" s="134"/>
      <c r="R214" s="134"/>
      <c r="S214" s="134"/>
      <c r="T214" s="134"/>
      <c r="U214" s="133"/>
    </row>
    <row r="215" spans="1:21" x14ac:dyDescent="0.25">
      <c r="A215" s="93"/>
      <c r="B215" s="94"/>
      <c r="C215" s="89"/>
      <c r="D215" s="90"/>
      <c r="E215" s="90"/>
      <c r="F215" s="91"/>
      <c r="G215" s="90"/>
      <c r="H215" s="90"/>
      <c r="I215" s="91"/>
      <c r="J215" s="92"/>
      <c r="K215" s="92"/>
      <c r="L215" s="92"/>
      <c r="M215" s="110"/>
      <c r="N215" s="92"/>
      <c r="O215" s="134"/>
      <c r="P215" s="134"/>
      <c r="Q215" s="134"/>
      <c r="R215" s="134"/>
      <c r="S215" s="134"/>
      <c r="T215" s="134"/>
      <c r="U215" s="133"/>
    </row>
    <row r="216" spans="1:21" x14ac:dyDescent="0.25">
      <c r="A216" s="93"/>
      <c r="B216" s="94"/>
      <c r="C216" s="89"/>
      <c r="D216" s="90"/>
      <c r="E216" s="90"/>
      <c r="F216" s="91"/>
      <c r="G216" s="90"/>
      <c r="H216" s="90"/>
      <c r="I216" s="91"/>
      <c r="J216" s="92"/>
      <c r="K216" s="92"/>
      <c r="L216" s="92"/>
      <c r="M216" s="110"/>
      <c r="N216" s="92"/>
      <c r="O216" s="134"/>
      <c r="P216" s="134"/>
      <c r="Q216" s="134"/>
      <c r="R216" s="134"/>
      <c r="S216" s="134"/>
      <c r="T216" s="134"/>
      <c r="U216" s="133"/>
    </row>
    <row r="217" spans="1:21" x14ac:dyDescent="0.25">
      <c r="A217" s="93"/>
      <c r="B217" s="94"/>
      <c r="C217" s="89"/>
      <c r="D217" s="90"/>
      <c r="E217" s="90"/>
      <c r="F217" s="91"/>
      <c r="G217" s="90"/>
      <c r="H217" s="90"/>
      <c r="I217" s="91"/>
      <c r="J217" s="92"/>
      <c r="K217" s="92"/>
      <c r="L217" s="92"/>
      <c r="M217" s="110"/>
      <c r="N217" s="92"/>
      <c r="O217" s="134"/>
      <c r="P217" s="134"/>
      <c r="Q217" s="134"/>
      <c r="R217" s="134"/>
      <c r="S217" s="134"/>
      <c r="T217" s="134"/>
      <c r="U217" s="133"/>
    </row>
    <row r="218" spans="1:21" x14ac:dyDescent="0.25">
      <c r="A218" s="93"/>
      <c r="B218" s="94"/>
      <c r="C218" s="89"/>
      <c r="D218" s="90"/>
      <c r="E218" s="90"/>
      <c r="F218" s="91"/>
      <c r="G218" s="90"/>
      <c r="H218" s="90"/>
      <c r="I218" s="91"/>
      <c r="J218" s="92"/>
      <c r="K218" s="92"/>
      <c r="L218" s="92"/>
      <c r="M218" s="110"/>
      <c r="N218" s="92"/>
      <c r="O218" s="134"/>
      <c r="P218" s="134"/>
      <c r="Q218" s="134"/>
      <c r="R218" s="134"/>
      <c r="S218" s="134"/>
      <c r="T218" s="134"/>
      <c r="U218" s="133"/>
    </row>
    <row r="219" spans="1:21" x14ac:dyDescent="0.25">
      <c r="A219" s="93"/>
      <c r="B219" s="94"/>
      <c r="C219" s="89"/>
      <c r="D219" s="90"/>
      <c r="E219" s="90"/>
      <c r="F219" s="91"/>
      <c r="G219" s="90"/>
      <c r="H219" s="90"/>
      <c r="I219" s="91"/>
      <c r="J219" s="92"/>
      <c r="K219" s="92"/>
      <c r="L219" s="92"/>
      <c r="M219" s="110"/>
      <c r="N219" s="92"/>
      <c r="O219" s="134"/>
      <c r="P219" s="134"/>
      <c r="Q219" s="134"/>
      <c r="R219" s="134"/>
      <c r="S219" s="134"/>
      <c r="T219" s="134"/>
      <c r="U219" s="133"/>
    </row>
    <row r="220" spans="1:21" x14ac:dyDescent="0.25">
      <c r="A220" s="93"/>
      <c r="B220" s="94"/>
      <c r="C220" s="89"/>
      <c r="D220" s="90"/>
      <c r="E220" s="90"/>
      <c r="F220" s="91"/>
      <c r="G220" s="90"/>
      <c r="H220" s="90"/>
      <c r="I220" s="91"/>
      <c r="J220" s="92"/>
      <c r="K220" s="92"/>
      <c r="L220" s="92"/>
      <c r="M220" s="110"/>
      <c r="N220" s="92"/>
      <c r="O220" s="134"/>
      <c r="P220" s="134"/>
      <c r="Q220" s="134"/>
      <c r="R220" s="134"/>
      <c r="S220" s="134"/>
      <c r="T220" s="134"/>
      <c r="U220" s="133"/>
    </row>
    <row r="221" spans="1:21" x14ac:dyDescent="0.25">
      <c r="A221" s="93"/>
      <c r="B221" s="94"/>
      <c r="C221" s="89"/>
      <c r="D221" s="90"/>
      <c r="E221" s="90"/>
      <c r="F221" s="91"/>
      <c r="G221" s="90"/>
      <c r="H221" s="90"/>
      <c r="I221" s="91"/>
      <c r="J221" s="92"/>
      <c r="K221" s="92"/>
      <c r="L221" s="92"/>
      <c r="M221" s="110"/>
      <c r="N221" s="92"/>
      <c r="O221" s="134"/>
      <c r="P221" s="134"/>
      <c r="Q221" s="134"/>
      <c r="R221" s="134"/>
      <c r="S221" s="134"/>
      <c r="T221" s="134"/>
      <c r="U221" s="133"/>
    </row>
    <row r="222" spans="1:21" x14ac:dyDescent="0.25">
      <c r="A222" s="93"/>
      <c r="B222" s="94"/>
      <c r="C222" s="89"/>
      <c r="D222" s="90"/>
      <c r="E222" s="90"/>
      <c r="F222" s="91"/>
      <c r="G222" s="90"/>
      <c r="H222" s="90"/>
      <c r="I222" s="91"/>
      <c r="J222" s="92"/>
      <c r="K222" s="92"/>
      <c r="L222" s="92"/>
      <c r="M222" s="110"/>
      <c r="N222" s="92"/>
      <c r="O222" s="134"/>
      <c r="P222" s="134"/>
      <c r="Q222" s="134"/>
      <c r="R222" s="134"/>
      <c r="S222" s="134"/>
      <c r="T222" s="134"/>
      <c r="U222" s="133"/>
    </row>
    <row r="223" spans="1:21" x14ac:dyDescent="0.25">
      <c r="A223" s="93"/>
      <c r="B223" s="94"/>
      <c r="C223" s="89"/>
      <c r="D223" s="90"/>
      <c r="E223" s="90"/>
      <c r="F223" s="91"/>
      <c r="G223" s="90"/>
      <c r="H223" s="90"/>
      <c r="I223" s="91"/>
      <c r="J223" s="92"/>
      <c r="K223" s="92"/>
      <c r="L223" s="92"/>
      <c r="M223" s="110"/>
      <c r="N223" s="92"/>
      <c r="O223" s="134"/>
      <c r="P223" s="134"/>
      <c r="Q223" s="134"/>
      <c r="R223" s="134"/>
      <c r="S223" s="134"/>
      <c r="T223" s="134"/>
      <c r="U223" s="133"/>
    </row>
    <row r="224" spans="1:21" x14ac:dyDescent="0.25">
      <c r="A224" s="93"/>
      <c r="B224" s="94"/>
      <c r="C224" s="89"/>
      <c r="D224" s="90"/>
      <c r="E224" s="90"/>
      <c r="F224" s="91"/>
      <c r="G224" s="90"/>
      <c r="H224" s="90"/>
      <c r="I224" s="91"/>
      <c r="J224" s="92"/>
      <c r="K224" s="92"/>
      <c r="L224" s="92"/>
      <c r="M224" s="110"/>
      <c r="N224" s="92"/>
      <c r="O224" s="134"/>
      <c r="P224" s="134"/>
      <c r="Q224" s="134"/>
      <c r="R224" s="134"/>
      <c r="S224" s="134"/>
      <c r="T224" s="134"/>
      <c r="U224" s="133"/>
    </row>
    <row r="225" spans="1:21" x14ac:dyDescent="0.25">
      <c r="A225" s="93"/>
      <c r="B225" s="94"/>
      <c r="C225" s="89"/>
      <c r="D225" s="90"/>
      <c r="E225" s="90"/>
      <c r="F225" s="91"/>
      <c r="G225" s="90"/>
      <c r="H225" s="90"/>
      <c r="I225" s="91"/>
      <c r="J225" s="92"/>
      <c r="K225" s="92"/>
      <c r="L225" s="92"/>
      <c r="M225" s="110"/>
      <c r="N225" s="92"/>
      <c r="O225" s="134"/>
      <c r="P225" s="134"/>
      <c r="Q225" s="134"/>
      <c r="R225" s="134"/>
      <c r="S225" s="134"/>
      <c r="T225" s="134"/>
      <c r="U225" s="133"/>
    </row>
    <row r="226" spans="1:21" x14ac:dyDescent="0.25">
      <c r="A226" s="93"/>
      <c r="B226" s="94"/>
      <c r="C226" s="89"/>
      <c r="D226" s="90"/>
      <c r="E226" s="90"/>
      <c r="F226" s="91"/>
      <c r="G226" s="90"/>
      <c r="H226" s="90"/>
      <c r="I226" s="91"/>
      <c r="J226" s="92"/>
      <c r="K226" s="92"/>
      <c r="L226" s="92"/>
      <c r="M226" s="110"/>
      <c r="N226" s="92"/>
      <c r="O226" s="134"/>
      <c r="P226" s="134"/>
      <c r="Q226" s="134"/>
      <c r="R226" s="134"/>
      <c r="S226" s="134"/>
      <c r="T226" s="134"/>
      <c r="U226" s="133"/>
    </row>
    <row r="227" spans="1:21" x14ac:dyDescent="0.25">
      <c r="A227" s="93"/>
      <c r="B227" s="94"/>
      <c r="C227" s="89"/>
      <c r="D227" s="90"/>
      <c r="E227" s="90"/>
      <c r="F227" s="91"/>
      <c r="G227" s="90"/>
      <c r="H227" s="90"/>
      <c r="I227" s="91"/>
      <c r="J227" s="92"/>
      <c r="K227" s="92"/>
      <c r="L227" s="92"/>
      <c r="M227" s="110"/>
      <c r="N227" s="92"/>
      <c r="O227" s="134"/>
      <c r="P227" s="134"/>
      <c r="Q227" s="134"/>
      <c r="R227" s="134"/>
      <c r="S227" s="134"/>
      <c r="T227" s="134"/>
      <c r="U227" s="133"/>
    </row>
    <row r="228" spans="1:21" x14ac:dyDescent="0.25">
      <c r="A228" s="93"/>
      <c r="B228" s="94"/>
      <c r="C228" s="89"/>
      <c r="D228" s="90"/>
      <c r="E228" s="90"/>
      <c r="F228" s="91"/>
      <c r="G228" s="90"/>
      <c r="H228" s="90"/>
      <c r="I228" s="91"/>
      <c r="J228" s="92"/>
      <c r="K228" s="92"/>
      <c r="L228" s="92"/>
      <c r="M228" s="110"/>
      <c r="N228" s="92"/>
      <c r="O228" s="134"/>
      <c r="P228" s="134"/>
      <c r="Q228" s="134"/>
      <c r="R228" s="134"/>
      <c r="S228" s="134"/>
      <c r="T228" s="134"/>
      <c r="U228" s="133"/>
    </row>
    <row r="229" spans="1:21" x14ac:dyDescent="0.25">
      <c r="A229" s="93"/>
      <c r="B229" s="94"/>
      <c r="C229" s="89"/>
      <c r="D229" s="90"/>
      <c r="E229" s="90"/>
      <c r="F229" s="91"/>
      <c r="G229" s="90"/>
      <c r="H229" s="90"/>
      <c r="I229" s="91"/>
      <c r="J229" s="92"/>
      <c r="K229" s="92"/>
      <c r="L229" s="92"/>
      <c r="M229" s="110"/>
      <c r="N229" s="92"/>
      <c r="O229" s="134"/>
      <c r="P229" s="134"/>
      <c r="Q229" s="134"/>
      <c r="R229" s="134"/>
      <c r="S229" s="134"/>
      <c r="T229" s="134"/>
      <c r="U229" s="133"/>
    </row>
    <row r="230" spans="1:21" x14ac:dyDescent="0.25">
      <c r="A230" s="93"/>
      <c r="B230" s="94"/>
      <c r="C230" s="89"/>
      <c r="D230" s="90"/>
      <c r="E230" s="90"/>
      <c r="F230" s="91"/>
      <c r="G230" s="90"/>
      <c r="H230" s="90"/>
      <c r="I230" s="91"/>
      <c r="J230" s="92"/>
      <c r="K230" s="92"/>
      <c r="L230" s="92"/>
      <c r="M230" s="110"/>
      <c r="N230" s="92"/>
      <c r="O230" s="134"/>
      <c r="P230" s="134"/>
      <c r="Q230" s="134"/>
      <c r="R230" s="134"/>
      <c r="S230" s="134"/>
      <c r="T230" s="134"/>
      <c r="U230" s="133"/>
    </row>
    <row r="231" spans="1:21" x14ac:dyDescent="0.25">
      <c r="A231" s="93"/>
      <c r="B231" s="94"/>
      <c r="C231" s="89"/>
      <c r="D231" s="90"/>
      <c r="E231" s="90"/>
      <c r="F231" s="91"/>
      <c r="G231" s="90"/>
      <c r="H231" s="90"/>
      <c r="I231" s="91"/>
      <c r="J231" s="92"/>
      <c r="K231" s="92"/>
      <c r="L231" s="92"/>
      <c r="M231" s="110"/>
      <c r="N231" s="92"/>
      <c r="O231" s="134"/>
      <c r="P231" s="134"/>
      <c r="Q231" s="134"/>
      <c r="R231" s="134"/>
      <c r="S231" s="134"/>
      <c r="T231" s="134"/>
      <c r="U231" s="133"/>
    </row>
    <row r="232" spans="1:21" x14ac:dyDescent="0.25">
      <c r="A232" s="93"/>
      <c r="B232" s="94"/>
      <c r="C232" s="89"/>
      <c r="D232" s="90"/>
      <c r="E232" s="90"/>
      <c r="F232" s="91"/>
      <c r="G232" s="90"/>
      <c r="H232" s="90"/>
      <c r="I232" s="91"/>
      <c r="J232" s="92"/>
      <c r="K232" s="92"/>
      <c r="L232" s="92"/>
      <c r="M232" s="110"/>
      <c r="N232" s="92"/>
      <c r="O232" s="134"/>
      <c r="P232" s="134"/>
      <c r="Q232" s="134"/>
      <c r="R232" s="134"/>
      <c r="S232" s="134"/>
      <c r="T232" s="134"/>
      <c r="U232" s="133"/>
    </row>
    <row r="233" spans="1:21" x14ac:dyDescent="0.25">
      <c r="A233" s="93"/>
      <c r="B233" s="94"/>
      <c r="C233" s="89"/>
      <c r="D233" s="90"/>
      <c r="E233" s="90"/>
      <c r="F233" s="91"/>
      <c r="G233" s="90"/>
      <c r="H233" s="90"/>
      <c r="I233" s="91"/>
      <c r="J233" s="92"/>
      <c r="K233" s="92"/>
      <c r="L233" s="92"/>
      <c r="M233" s="110"/>
      <c r="N233" s="92"/>
      <c r="O233" s="134"/>
      <c r="P233" s="134"/>
      <c r="Q233" s="134"/>
      <c r="R233" s="134"/>
      <c r="S233" s="134"/>
      <c r="T233" s="134"/>
      <c r="U233" s="133"/>
    </row>
    <row r="234" spans="1:21" x14ac:dyDescent="0.25">
      <c r="A234" s="93"/>
      <c r="B234" s="94"/>
      <c r="C234" s="89"/>
      <c r="D234" s="90"/>
      <c r="E234" s="90"/>
      <c r="F234" s="91"/>
      <c r="G234" s="90"/>
      <c r="H234" s="90"/>
      <c r="I234" s="91"/>
      <c r="J234" s="92"/>
      <c r="K234" s="92"/>
      <c r="L234" s="92"/>
      <c r="M234" s="110"/>
      <c r="N234" s="92"/>
      <c r="O234" s="134"/>
      <c r="P234" s="134"/>
      <c r="Q234" s="134"/>
      <c r="R234" s="134"/>
      <c r="S234" s="134"/>
      <c r="T234" s="134"/>
      <c r="U234" s="133"/>
    </row>
    <row r="235" spans="1:21" x14ac:dyDescent="0.25">
      <c r="A235" s="93"/>
      <c r="B235" s="94"/>
      <c r="C235" s="89"/>
      <c r="D235" s="90"/>
      <c r="E235" s="90"/>
      <c r="F235" s="91"/>
      <c r="G235" s="90"/>
      <c r="H235" s="90"/>
      <c r="I235" s="91"/>
      <c r="J235" s="92"/>
      <c r="K235" s="92"/>
      <c r="L235" s="92"/>
      <c r="M235" s="110"/>
      <c r="N235" s="92"/>
      <c r="O235" s="134"/>
      <c r="P235" s="134"/>
      <c r="Q235" s="134"/>
      <c r="R235" s="134"/>
      <c r="S235" s="134"/>
      <c r="T235" s="134"/>
      <c r="U235" s="133"/>
    </row>
    <row r="236" spans="1:21" x14ac:dyDescent="0.25">
      <c r="A236" s="93"/>
      <c r="B236" s="94"/>
      <c r="C236" s="89"/>
      <c r="D236" s="90"/>
      <c r="E236" s="90"/>
      <c r="F236" s="91"/>
      <c r="G236" s="90"/>
      <c r="H236" s="90"/>
      <c r="I236" s="91"/>
      <c r="J236" s="92"/>
      <c r="K236" s="92"/>
      <c r="L236" s="92"/>
      <c r="M236" s="110"/>
      <c r="N236" s="92"/>
      <c r="O236" s="134"/>
      <c r="P236" s="134"/>
      <c r="Q236" s="134"/>
      <c r="R236" s="134"/>
      <c r="S236" s="134"/>
      <c r="T236" s="134"/>
      <c r="U236" s="133"/>
    </row>
    <row r="237" spans="1:21" x14ac:dyDescent="0.25">
      <c r="A237" s="93"/>
      <c r="B237" s="94"/>
      <c r="C237" s="89"/>
      <c r="D237" s="90"/>
      <c r="E237" s="90"/>
      <c r="F237" s="91"/>
      <c r="G237" s="90"/>
      <c r="H237" s="90"/>
      <c r="I237" s="91"/>
      <c r="J237" s="92"/>
      <c r="K237" s="92"/>
      <c r="L237" s="92"/>
      <c r="M237" s="110"/>
      <c r="N237" s="92"/>
      <c r="O237" s="134"/>
      <c r="P237" s="134"/>
      <c r="Q237" s="134"/>
      <c r="R237" s="134"/>
      <c r="S237" s="134"/>
      <c r="T237" s="134"/>
      <c r="U237" s="133"/>
    </row>
    <row r="238" spans="1:21" x14ac:dyDescent="0.25">
      <c r="A238" s="93"/>
      <c r="B238" s="94"/>
      <c r="C238" s="89"/>
      <c r="D238" s="90"/>
      <c r="E238" s="90"/>
      <c r="F238" s="91"/>
      <c r="G238" s="90"/>
      <c r="H238" s="90"/>
      <c r="I238" s="91"/>
      <c r="J238" s="92"/>
      <c r="K238" s="92"/>
      <c r="L238" s="92"/>
      <c r="M238" s="110"/>
      <c r="N238" s="92"/>
      <c r="O238" s="134"/>
      <c r="P238" s="134"/>
      <c r="Q238" s="134"/>
      <c r="R238" s="134"/>
      <c r="S238" s="134"/>
      <c r="T238" s="134"/>
      <c r="U238" s="133"/>
    </row>
    <row r="239" spans="1:21" x14ac:dyDescent="0.25">
      <c r="A239" s="93"/>
      <c r="B239" s="94"/>
      <c r="C239" s="89"/>
      <c r="D239" s="90"/>
      <c r="E239" s="90"/>
      <c r="F239" s="91"/>
      <c r="G239" s="90"/>
      <c r="H239" s="90"/>
      <c r="I239" s="91"/>
      <c r="J239" s="92"/>
      <c r="K239" s="92"/>
      <c r="L239" s="92"/>
      <c r="M239" s="110"/>
      <c r="N239" s="92"/>
      <c r="O239" s="134"/>
      <c r="P239" s="134"/>
      <c r="Q239" s="134"/>
      <c r="R239" s="134"/>
      <c r="S239" s="134"/>
      <c r="T239" s="134"/>
      <c r="U239" s="133"/>
    </row>
    <row r="240" spans="1:21" x14ac:dyDescent="0.25">
      <c r="A240" s="93"/>
      <c r="B240" s="94"/>
      <c r="C240" s="89"/>
      <c r="D240" s="90"/>
      <c r="E240" s="90"/>
      <c r="F240" s="91"/>
      <c r="G240" s="90"/>
      <c r="H240" s="90"/>
      <c r="I240" s="91"/>
      <c r="J240" s="92"/>
      <c r="K240" s="92"/>
      <c r="L240" s="92"/>
      <c r="M240" s="110"/>
      <c r="N240" s="92"/>
      <c r="O240" s="134"/>
      <c r="P240" s="134"/>
      <c r="Q240" s="134"/>
      <c r="R240" s="134"/>
      <c r="S240" s="134"/>
      <c r="T240" s="134"/>
      <c r="U240" s="133"/>
    </row>
    <row r="241" spans="1:21" x14ac:dyDescent="0.25">
      <c r="A241" s="93"/>
      <c r="B241" s="94"/>
      <c r="C241" s="89"/>
      <c r="D241" s="90"/>
      <c r="E241" s="90"/>
      <c r="F241" s="91"/>
      <c r="G241" s="90"/>
      <c r="H241" s="90"/>
      <c r="I241" s="91"/>
      <c r="J241" s="92"/>
      <c r="K241" s="92"/>
      <c r="L241" s="92"/>
      <c r="M241" s="110"/>
      <c r="N241" s="92"/>
      <c r="O241" s="134"/>
      <c r="P241" s="134"/>
      <c r="Q241" s="134"/>
      <c r="R241" s="134"/>
      <c r="S241" s="134"/>
      <c r="T241" s="134"/>
      <c r="U241" s="133"/>
    </row>
    <row r="242" spans="1:21" x14ac:dyDescent="0.25">
      <c r="A242" s="93"/>
      <c r="B242" s="94"/>
      <c r="C242" s="89"/>
      <c r="D242" s="90"/>
      <c r="E242" s="90"/>
      <c r="F242" s="91"/>
      <c r="G242" s="90"/>
      <c r="H242" s="90"/>
      <c r="I242" s="91"/>
      <c r="J242" s="92"/>
      <c r="K242" s="92"/>
      <c r="L242" s="92"/>
      <c r="M242" s="110"/>
      <c r="N242" s="92"/>
      <c r="O242" s="134"/>
      <c r="P242" s="134"/>
      <c r="Q242" s="134"/>
      <c r="R242" s="134"/>
      <c r="S242" s="134"/>
      <c r="T242" s="134"/>
      <c r="U242" s="133"/>
    </row>
    <row r="243" spans="1:21" x14ac:dyDescent="0.25">
      <c r="A243" s="93"/>
      <c r="B243" s="94"/>
      <c r="C243" s="89"/>
      <c r="D243" s="90"/>
      <c r="E243" s="90"/>
      <c r="F243" s="91"/>
      <c r="G243" s="90"/>
      <c r="H243" s="90"/>
      <c r="I243" s="91"/>
      <c r="J243" s="92"/>
      <c r="K243" s="92"/>
      <c r="L243" s="92"/>
      <c r="M243" s="110"/>
      <c r="N243" s="92"/>
      <c r="O243" s="134"/>
      <c r="P243" s="134"/>
      <c r="Q243" s="134"/>
      <c r="R243" s="134"/>
      <c r="S243" s="134"/>
      <c r="T243" s="134"/>
      <c r="U243" s="133"/>
    </row>
    <row r="244" spans="1:21" x14ac:dyDescent="0.25">
      <c r="A244" s="93"/>
      <c r="B244" s="94"/>
      <c r="C244" s="89"/>
      <c r="D244" s="90"/>
      <c r="E244" s="90"/>
      <c r="F244" s="91"/>
      <c r="G244" s="90"/>
      <c r="H244" s="90"/>
      <c r="I244" s="91"/>
      <c r="J244" s="92"/>
      <c r="K244" s="92"/>
      <c r="L244" s="92"/>
      <c r="M244" s="110"/>
      <c r="N244" s="92"/>
      <c r="O244" s="134"/>
      <c r="P244" s="134"/>
      <c r="Q244" s="134"/>
      <c r="R244" s="134"/>
      <c r="S244" s="134"/>
      <c r="T244" s="134"/>
      <c r="U244" s="133"/>
    </row>
    <row r="245" spans="1:21" x14ac:dyDescent="0.25">
      <c r="A245" s="93"/>
      <c r="B245" s="94"/>
      <c r="C245" s="89"/>
      <c r="D245" s="90"/>
      <c r="E245" s="90"/>
      <c r="F245" s="91"/>
      <c r="G245" s="90"/>
      <c r="H245" s="90"/>
      <c r="I245" s="91"/>
      <c r="J245" s="92"/>
      <c r="K245" s="92"/>
      <c r="L245" s="92"/>
      <c r="M245" s="110"/>
      <c r="N245" s="92"/>
      <c r="O245" s="134"/>
      <c r="P245" s="134"/>
      <c r="Q245" s="134"/>
      <c r="R245" s="134"/>
      <c r="S245" s="134"/>
      <c r="T245" s="134"/>
      <c r="U245" s="133"/>
    </row>
    <row r="246" spans="1:21" x14ac:dyDescent="0.25">
      <c r="A246" s="93"/>
      <c r="B246" s="94"/>
      <c r="C246" s="89"/>
      <c r="D246" s="90"/>
      <c r="E246" s="90"/>
      <c r="F246" s="91"/>
      <c r="G246" s="90"/>
      <c r="H246" s="90"/>
      <c r="I246" s="91"/>
      <c r="J246" s="92"/>
      <c r="K246" s="92"/>
      <c r="L246" s="92"/>
      <c r="M246" s="110"/>
      <c r="N246" s="92"/>
      <c r="O246" s="134"/>
      <c r="P246" s="134"/>
      <c r="Q246" s="134"/>
      <c r="R246" s="134"/>
      <c r="S246" s="134"/>
      <c r="T246" s="134"/>
      <c r="U246" s="133"/>
    </row>
    <row r="247" spans="1:21" x14ac:dyDescent="0.25">
      <c r="A247" s="93"/>
      <c r="B247" s="94"/>
      <c r="C247" s="89"/>
      <c r="D247" s="90"/>
      <c r="E247" s="90"/>
      <c r="F247" s="91"/>
      <c r="G247" s="90"/>
      <c r="H247" s="90"/>
      <c r="I247" s="91"/>
      <c r="J247" s="92"/>
      <c r="K247" s="92"/>
      <c r="L247" s="92"/>
      <c r="M247" s="110"/>
      <c r="N247" s="92"/>
      <c r="O247" s="134"/>
      <c r="P247" s="134"/>
      <c r="Q247" s="134"/>
      <c r="R247" s="134"/>
      <c r="S247" s="134"/>
      <c r="T247" s="134"/>
      <c r="U247" s="133"/>
    </row>
    <row r="248" spans="1:21" x14ac:dyDescent="0.25">
      <c r="A248" s="93"/>
      <c r="B248" s="94"/>
      <c r="C248" s="89"/>
      <c r="D248" s="90"/>
      <c r="E248" s="90"/>
      <c r="F248" s="91"/>
      <c r="G248" s="90"/>
      <c r="H248" s="90"/>
      <c r="I248" s="91"/>
      <c r="J248" s="92"/>
      <c r="K248" s="92"/>
      <c r="L248" s="92"/>
      <c r="M248" s="110"/>
      <c r="N248" s="92"/>
      <c r="O248" s="134"/>
      <c r="P248" s="134"/>
      <c r="Q248" s="134"/>
      <c r="R248" s="134"/>
      <c r="S248" s="134"/>
      <c r="T248" s="134"/>
      <c r="U248" s="133"/>
    </row>
    <row r="249" spans="1:21" x14ac:dyDescent="0.25">
      <c r="A249" s="93"/>
      <c r="B249" s="94"/>
      <c r="C249" s="89"/>
      <c r="D249" s="90"/>
      <c r="E249" s="90"/>
      <c r="F249" s="91"/>
      <c r="G249" s="90"/>
      <c r="H249" s="90"/>
      <c r="I249" s="91"/>
      <c r="J249" s="92"/>
      <c r="K249" s="92"/>
      <c r="L249" s="92"/>
      <c r="M249" s="110"/>
      <c r="N249" s="92"/>
      <c r="O249" s="134"/>
      <c r="P249" s="134"/>
      <c r="Q249" s="134"/>
      <c r="R249" s="134"/>
      <c r="S249" s="134"/>
      <c r="T249" s="134"/>
      <c r="U249" s="133"/>
    </row>
    <row r="250" spans="1:21" x14ac:dyDescent="0.25">
      <c r="A250" s="93"/>
      <c r="B250" s="94"/>
      <c r="C250" s="89"/>
      <c r="D250" s="90"/>
      <c r="E250" s="90"/>
      <c r="F250" s="91"/>
      <c r="G250" s="90"/>
      <c r="H250" s="90"/>
      <c r="I250" s="91"/>
      <c r="J250" s="92"/>
      <c r="K250" s="92"/>
      <c r="L250" s="92"/>
      <c r="M250" s="110"/>
      <c r="N250" s="92"/>
      <c r="O250" s="134"/>
      <c r="P250" s="134"/>
      <c r="Q250" s="134"/>
      <c r="R250" s="134"/>
      <c r="S250" s="134"/>
      <c r="T250" s="134"/>
      <c r="U250" s="133"/>
    </row>
    <row r="251" spans="1:21" x14ac:dyDescent="0.25">
      <c r="A251" s="93"/>
      <c r="B251" s="94"/>
      <c r="C251" s="89"/>
      <c r="D251" s="90"/>
      <c r="E251" s="90"/>
      <c r="F251" s="91"/>
      <c r="G251" s="90"/>
      <c r="H251" s="90"/>
      <c r="I251" s="91"/>
      <c r="J251" s="92"/>
      <c r="K251" s="92"/>
      <c r="L251" s="92"/>
      <c r="M251" s="110"/>
      <c r="N251" s="92"/>
      <c r="O251" s="134"/>
      <c r="P251" s="134"/>
      <c r="Q251" s="134"/>
      <c r="R251" s="134"/>
      <c r="S251" s="134"/>
      <c r="T251" s="134"/>
      <c r="U251" s="133"/>
    </row>
    <row r="252" spans="1:21" x14ac:dyDescent="0.25">
      <c r="A252" s="93"/>
      <c r="B252" s="94"/>
      <c r="C252" s="89"/>
      <c r="D252" s="90"/>
      <c r="E252" s="90"/>
      <c r="F252" s="91"/>
      <c r="G252" s="90"/>
      <c r="H252" s="90"/>
      <c r="I252" s="91"/>
      <c r="J252" s="92"/>
      <c r="K252" s="92"/>
      <c r="L252" s="92"/>
      <c r="M252" s="110"/>
      <c r="N252" s="92"/>
      <c r="O252" s="134"/>
      <c r="P252" s="134"/>
      <c r="Q252" s="134"/>
      <c r="R252" s="134"/>
      <c r="S252" s="134"/>
      <c r="T252" s="134"/>
      <c r="U252" s="133"/>
    </row>
    <row r="253" spans="1:21" x14ac:dyDescent="0.25">
      <c r="A253" s="93"/>
      <c r="B253" s="94"/>
      <c r="C253" s="89"/>
      <c r="D253" s="90"/>
      <c r="E253" s="90"/>
      <c r="F253" s="91"/>
      <c r="G253" s="90"/>
      <c r="H253" s="90"/>
      <c r="I253" s="91"/>
      <c r="J253" s="92"/>
      <c r="K253" s="92"/>
      <c r="L253" s="92"/>
      <c r="M253" s="110"/>
      <c r="N253" s="92"/>
      <c r="O253" s="134"/>
      <c r="P253" s="134"/>
      <c r="Q253" s="134"/>
      <c r="R253" s="134"/>
      <c r="S253" s="134"/>
      <c r="T253" s="134"/>
      <c r="U253" s="133"/>
    </row>
    <row r="254" spans="1:21" x14ac:dyDescent="0.25">
      <c r="A254" s="93"/>
      <c r="B254" s="94"/>
      <c r="C254" s="89"/>
      <c r="D254" s="90"/>
      <c r="E254" s="90"/>
      <c r="F254" s="91"/>
      <c r="G254" s="90"/>
      <c r="H254" s="90"/>
      <c r="I254" s="91"/>
      <c r="J254" s="92"/>
      <c r="K254" s="92"/>
      <c r="L254" s="92"/>
      <c r="M254" s="110"/>
      <c r="N254" s="92"/>
      <c r="O254" s="134"/>
      <c r="P254" s="134"/>
      <c r="Q254" s="134"/>
      <c r="R254" s="134"/>
      <c r="S254" s="134"/>
      <c r="T254" s="134"/>
      <c r="U254" s="133"/>
    </row>
    <row r="255" spans="1:21" x14ac:dyDescent="0.25">
      <c r="A255" s="93"/>
      <c r="B255" s="94"/>
      <c r="C255" s="89"/>
      <c r="D255" s="90"/>
      <c r="E255" s="90"/>
      <c r="F255" s="91"/>
      <c r="G255" s="90"/>
      <c r="H255" s="90"/>
      <c r="I255" s="91"/>
      <c r="J255" s="92"/>
      <c r="K255" s="92"/>
      <c r="L255" s="92"/>
      <c r="M255" s="110"/>
      <c r="N255" s="92"/>
      <c r="O255" s="134"/>
      <c r="P255" s="134"/>
      <c r="Q255" s="134"/>
      <c r="R255" s="134"/>
      <c r="S255" s="134"/>
      <c r="T255" s="134"/>
      <c r="U255" s="133"/>
    </row>
    <row r="256" spans="1:21" x14ac:dyDescent="0.25">
      <c r="A256" s="93"/>
      <c r="B256" s="94"/>
      <c r="C256" s="89"/>
      <c r="D256" s="90"/>
      <c r="E256" s="90"/>
      <c r="F256" s="91"/>
      <c r="G256" s="90"/>
      <c r="H256" s="90"/>
      <c r="I256" s="91"/>
      <c r="J256" s="92"/>
      <c r="K256" s="92"/>
      <c r="L256" s="92"/>
      <c r="M256" s="110"/>
      <c r="N256" s="92"/>
      <c r="O256" s="134"/>
      <c r="P256" s="134"/>
      <c r="Q256" s="134"/>
      <c r="R256" s="134"/>
      <c r="S256" s="134"/>
      <c r="T256" s="134"/>
      <c r="U256" s="133"/>
    </row>
    <row r="257" spans="1:21" x14ac:dyDescent="0.25">
      <c r="A257" s="93"/>
      <c r="B257" s="94"/>
      <c r="C257" s="89"/>
      <c r="D257" s="90"/>
      <c r="E257" s="90"/>
      <c r="F257" s="91"/>
      <c r="G257" s="90"/>
      <c r="H257" s="90"/>
      <c r="I257" s="91"/>
      <c r="J257" s="92"/>
      <c r="K257" s="92"/>
      <c r="L257" s="92"/>
      <c r="M257" s="110"/>
      <c r="N257" s="92"/>
      <c r="O257" s="134"/>
      <c r="P257" s="134"/>
      <c r="Q257" s="134"/>
      <c r="R257" s="134"/>
      <c r="S257" s="134"/>
      <c r="T257" s="134"/>
      <c r="U257" s="133"/>
    </row>
    <row r="258" spans="1:21" x14ac:dyDescent="0.25">
      <c r="A258" s="93"/>
      <c r="B258" s="94"/>
      <c r="C258" s="89"/>
      <c r="D258" s="90"/>
      <c r="E258" s="90"/>
      <c r="F258" s="91"/>
      <c r="G258" s="90"/>
      <c r="H258" s="90"/>
      <c r="I258" s="91"/>
      <c r="J258" s="92"/>
      <c r="K258" s="92"/>
      <c r="L258" s="92"/>
      <c r="M258" s="110"/>
      <c r="N258" s="92"/>
      <c r="O258" s="134"/>
      <c r="P258" s="134"/>
      <c r="Q258" s="134"/>
      <c r="R258" s="134"/>
      <c r="S258" s="134"/>
      <c r="T258" s="134"/>
      <c r="U258" s="133"/>
    </row>
    <row r="259" spans="1:21" x14ac:dyDescent="0.25">
      <c r="A259" s="93"/>
      <c r="B259" s="94"/>
      <c r="C259" s="89"/>
      <c r="D259" s="90"/>
      <c r="E259" s="90"/>
      <c r="F259" s="91"/>
      <c r="G259" s="90"/>
      <c r="H259" s="90"/>
      <c r="I259" s="91"/>
      <c r="J259" s="92"/>
      <c r="K259" s="92"/>
      <c r="L259" s="92"/>
      <c r="M259" s="110"/>
      <c r="N259" s="92"/>
      <c r="O259" s="134"/>
      <c r="P259" s="134"/>
      <c r="Q259" s="134"/>
      <c r="R259" s="134"/>
      <c r="S259" s="134"/>
      <c r="T259" s="134"/>
      <c r="U259" s="133"/>
    </row>
    <row r="260" spans="1:21" x14ac:dyDescent="0.25">
      <c r="A260" s="93"/>
      <c r="B260" s="94"/>
      <c r="C260" s="89"/>
      <c r="D260" s="90"/>
      <c r="E260" s="90"/>
      <c r="F260" s="91"/>
      <c r="G260" s="90"/>
      <c r="H260" s="90"/>
      <c r="I260" s="91"/>
      <c r="J260" s="92"/>
      <c r="K260" s="92"/>
      <c r="L260" s="92"/>
      <c r="M260" s="110"/>
      <c r="N260" s="92"/>
      <c r="O260" s="134"/>
      <c r="P260" s="134"/>
      <c r="Q260" s="134"/>
      <c r="R260" s="134"/>
      <c r="S260" s="134"/>
      <c r="T260" s="134"/>
      <c r="U260" s="133"/>
    </row>
    <row r="261" spans="1:21" x14ac:dyDescent="0.25">
      <c r="A261" s="93"/>
      <c r="B261" s="94"/>
      <c r="C261" s="89"/>
      <c r="D261" s="90"/>
      <c r="E261" s="90"/>
      <c r="F261" s="91"/>
      <c r="G261" s="90"/>
      <c r="H261" s="90"/>
      <c r="I261" s="91"/>
      <c r="J261" s="92"/>
      <c r="K261" s="92"/>
      <c r="L261" s="92"/>
      <c r="M261" s="110"/>
      <c r="N261" s="92"/>
      <c r="O261" s="134"/>
      <c r="P261" s="134"/>
      <c r="Q261" s="134"/>
      <c r="R261" s="134"/>
      <c r="S261" s="134"/>
      <c r="T261" s="134"/>
      <c r="U261" s="133"/>
    </row>
    <row r="262" spans="1:21" x14ac:dyDescent="0.25">
      <c r="A262" s="93"/>
      <c r="B262" s="94"/>
      <c r="C262" s="89"/>
      <c r="D262" s="90"/>
      <c r="E262" s="90"/>
      <c r="F262" s="91"/>
      <c r="G262" s="90"/>
      <c r="H262" s="90"/>
      <c r="I262" s="91"/>
      <c r="J262" s="92"/>
      <c r="K262" s="92"/>
      <c r="L262" s="92"/>
      <c r="M262" s="110"/>
      <c r="N262" s="92"/>
      <c r="O262" s="134"/>
      <c r="P262" s="134"/>
      <c r="Q262" s="134"/>
      <c r="R262" s="134"/>
      <c r="S262" s="134"/>
      <c r="T262" s="134"/>
      <c r="U262" s="133"/>
    </row>
    <row r="263" spans="1:21" x14ac:dyDescent="0.25">
      <c r="A263" s="93"/>
      <c r="B263" s="94"/>
      <c r="C263" s="89"/>
      <c r="D263" s="90"/>
      <c r="E263" s="90"/>
      <c r="F263" s="91"/>
      <c r="G263" s="90"/>
      <c r="H263" s="90"/>
      <c r="I263" s="91"/>
      <c r="J263" s="92"/>
      <c r="K263" s="92"/>
      <c r="L263" s="92"/>
      <c r="M263" s="110"/>
      <c r="N263" s="92"/>
      <c r="O263" s="134"/>
      <c r="P263" s="134"/>
      <c r="Q263" s="134"/>
      <c r="R263" s="134"/>
      <c r="S263" s="134"/>
      <c r="T263" s="134"/>
      <c r="U263" s="133"/>
    </row>
    <row r="264" spans="1:21" x14ac:dyDescent="0.25">
      <c r="A264" s="93"/>
      <c r="B264" s="94"/>
      <c r="C264" s="89"/>
      <c r="D264" s="90"/>
      <c r="E264" s="90"/>
      <c r="F264" s="91"/>
      <c r="G264" s="90"/>
      <c r="H264" s="90"/>
      <c r="I264" s="91"/>
      <c r="J264" s="92"/>
      <c r="K264" s="92"/>
      <c r="L264" s="92"/>
      <c r="M264" s="110"/>
      <c r="N264" s="92"/>
      <c r="O264" s="134"/>
      <c r="P264" s="134"/>
      <c r="Q264" s="134"/>
      <c r="R264" s="134"/>
      <c r="S264" s="134"/>
      <c r="T264" s="134"/>
      <c r="U264" s="133"/>
    </row>
    <row r="265" spans="1:21" x14ac:dyDescent="0.25">
      <c r="A265" s="93"/>
      <c r="B265" s="94"/>
      <c r="C265" s="89"/>
      <c r="D265" s="90"/>
      <c r="E265" s="90"/>
      <c r="F265" s="91"/>
      <c r="G265" s="90"/>
      <c r="H265" s="90"/>
      <c r="I265" s="91"/>
      <c r="J265" s="92"/>
      <c r="K265" s="92"/>
      <c r="L265" s="92"/>
      <c r="M265" s="110"/>
      <c r="N265" s="92"/>
      <c r="O265" s="134"/>
      <c r="P265" s="134"/>
      <c r="Q265" s="134"/>
      <c r="R265" s="134"/>
      <c r="S265" s="134"/>
      <c r="T265" s="134"/>
      <c r="U265" s="133"/>
    </row>
    <row r="266" spans="1:21" x14ac:dyDescent="0.25">
      <c r="A266" s="93"/>
      <c r="B266" s="94"/>
      <c r="C266" s="89"/>
      <c r="D266" s="90"/>
      <c r="E266" s="90"/>
      <c r="F266" s="91"/>
      <c r="G266" s="90"/>
      <c r="H266" s="90"/>
      <c r="I266" s="91"/>
      <c r="J266" s="92"/>
      <c r="K266" s="92"/>
      <c r="L266" s="92"/>
      <c r="M266" s="110"/>
      <c r="N266" s="92"/>
      <c r="O266" s="134"/>
      <c r="P266" s="134"/>
      <c r="Q266" s="134"/>
      <c r="R266" s="134"/>
      <c r="S266" s="134"/>
      <c r="T266" s="134"/>
      <c r="U266" s="133"/>
    </row>
    <row r="267" spans="1:21" x14ac:dyDescent="0.25">
      <c r="A267" s="93"/>
      <c r="B267" s="94"/>
      <c r="C267" s="89"/>
      <c r="D267" s="90"/>
      <c r="E267" s="90"/>
      <c r="F267" s="91"/>
      <c r="G267" s="90"/>
      <c r="H267" s="90"/>
      <c r="I267" s="91"/>
      <c r="J267" s="92"/>
      <c r="K267" s="92"/>
      <c r="L267" s="92"/>
      <c r="M267" s="110"/>
      <c r="N267" s="92"/>
      <c r="O267" s="134"/>
      <c r="P267" s="134"/>
      <c r="Q267" s="134"/>
      <c r="R267" s="134"/>
      <c r="S267" s="134"/>
      <c r="T267" s="134"/>
      <c r="U267" s="133"/>
    </row>
    <row r="268" spans="1:21" x14ac:dyDescent="0.25">
      <c r="A268" s="93"/>
      <c r="B268" s="94"/>
      <c r="C268" s="89"/>
      <c r="D268" s="90"/>
      <c r="E268" s="90"/>
      <c r="F268" s="91"/>
      <c r="G268" s="90"/>
      <c r="H268" s="90"/>
      <c r="I268" s="91"/>
      <c r="J268" s="92"/>
      <c r="K268" s="92"/>
      <c r="L268" s="92"/>
      <c r="M268" s="110"/>
      <c r="N268" s="92"/>
      <c r="O268" s="134"/>
      <c r="P268" s="134"/>
      <c r="Q268" s="134"/>
      <c r="R268" s="134"/>
      <c r="S268" s="134"/>
      <c r="T268" s="134"/>
      <c r="U268" s="133"/>
    </row>
    <row r="269" spans="1:21" x14ac:dyDescent="0.25">
      <c r="A269" s="93"/>
      <c r="B269" s="94"/>
      <c r="C269" s="89"/>
      <c r="D269" s="90"/>
      <c r="E269" s="90"/>
      <c r="F269" s="91"/>
      <c r="G269" s="90"/>
      <c r="H269" s="90"/>
      <c r="I269" s="91"/>
      <c r="J269" s="92"/>
      <c r="K269" s="92"/>
      <c r="L269" s="92"/>
      <c r="M269" s="110"/>
      <c r="N269" s="92"/>
      <c r="O269" s="134"/>
      <c r="P269" s="134"/>
      <c r="Q269" s="134"/>
      <c r="R269" s="134"/>
      <c r="S269" s="134"/>
      <c r="T269" s="134"/>
      <c r="U269" s="133"/>
    </row>
    <row r="270" spans="1:21" x14ac:dyDescent="0.25">
      <c r="A270" s="93"/>
      <c r="B270" s="94"/>
      <c r="C270" s="89"/>
      <c r="D270" s="90"/>
      <c r="E270" s="90"/>
      <c r="F270" s="91"/>
      <c r="G270" s="90"/>
      <c r="H270" s="90"/>
      <c r="I270" s="91"/>
      <c r="J270" s="92"/>
      <c r="K270" s="92"/>
      <c r="L270" s="92"/>
      <c r="M270" s="110"/>
      <c r="N270" s="92"/>
      <c r="O270" s="134"/>
      <c r="P270" s="134"/>
      <c r="Q270" s="134"/>
      <c r="R270" s="134"/>
      <c r="S270" s="134"/>
      <c r="T270" s="134"/>
      <c r="U270" s="133"/>
    </row>
    <row r="271" spans="1:21" x14ac:dyDescent="0.25">
      <c r="A271" s="93"/>
      <c r="B271" s="94"/>
      <c r="C271" s="89"/>
      <c r="D271" s="90"/>
      <c r="E271" s="90"/>
      <c r="F271" s="91"/>
      <c r="G271" s="90"/>
      <c r="H271" s="90"/>
      <c r="I271" s="91"/>
      <c r="J271" s="92"/>
      <c r="K271" s="92"/>
      <c r="L271" s="92"/>
      <c r="M271" s="110"/>
      <c r="N271" s="92"/>
      <c r="O271" s="134"/>
      <c r="P271" s="134"/>
      <c r="Q271" s="134"/>
      <c r="R271" s="134"/>
      <c r="S271" s="134"/>
      <c r="T271" s="134"/>
      <c r="U271" s="133"/>
    </row>
    <row r="272" spans="1:21" x14ac:dyDescent="0.25">
      <c r="A272" s="93"/>
      <c r="B272" s="94"/>
      <c r="C272" s="89"/>
      <c r="D272" s="90"/>
      <c r="E272" s="90"/>
      <c r="F272" s="91"/>
      <c r="G272" s="90"/>
      <c r="H272" s="90"/>
      <c r="I272" s="91"/>
      <c r="J272" s="92"/>
      <c r="K272" s="92"/>
      <c r="L272" s="92"/>
      <c r="M272" s="110"/>
      <c r="N272" s="92"/>
      <c r="O272" s="134"/>
      <c r="P272" s="134"/>
      <c r="Q272" s="134"/>
      <c r="R272" s="134"/>
      <c r="S272" s="134"/>
      <c r="T272" s="134"/>
      <c r="U272" s="133"/>
    </row>
    <row r="273" spans="1:21" x14ac:dyDescent="0.25">
      <c r="A273" s="93"/>
      <c r="B273" s="94"/>
      <c r="C273" s="89"/>
      <c r="D273" s="90"/>
      <c r="E273" s="90"/>
      <c r="F273" s="91"/>
      <c r="G273" s="90"/>
      <c r="H273" s="90"/>
      <c r="I273" s="91"/>
      <c r="J273" s="92"/>
      <c r="K273" s="92"/>
      <c r="L273" s="92"/>
      <c r="M273" s="110"/>
      <c r="N273" s="92"/>
      <c r="O273" s="134"/>
      <c r="P273" s="134"/>
      <c r="Q273" s="134"/>
      <c r="R273" s="134"/>
      <c r="S273" s="134"/>
      <c r="T273" s="134"/>
      <c r="U273" s="133"/>
    </row>
    <row r="274" spans="1:21" x14ac:dyDescent="0.25">
      <c r="A274" s="93"/>
      <c r="B274" s="94"/>
      <c r="C274" s="89"/>
      <c r="D274" s="90"/>
      <c r="E274" s="90"/>
      <c r="F274" s="91"/>
      <c r="G274" s="90"/>
      <c r="H274" s="90"/>
      <c r="I274" s="91"/>
      <c r="J274" s="92"/>
      <c r="K274" s="92"/>
      <c r="L274" s="92"/>
      <c r="M274" s="110"/>
      <c r="N274" s="92"/>
      <c r="O274" s="134"/>
      <c r="P274" s="134"/>
      <c r="Q274" s="134"/>
      <c r="R274" s="134"/>
      <c r="S274" s="134"/>
      <c r="T274" s="134"/>
      <c r="U274" s="133"/>
    </row>
    <row r="275" spans="1:21" x14ac:dyDescent="0.25">
      <c r="A275" s="93"/>
      <c r="B275" s="94"/>
      <c r="C275" s="89"/>
      <c r="D275" s="90"/>
      <c r="E275" s="90"/>
      <c r="F275" s="91"/>
      <c r="G275" s="90"/>
      <c r="H275" s="90"/>
      <c r="I275" s="91"/>
      <c r="J275" s="92"/>
      <c r="K275" s="92"/>
      <c r="L275" s="92"/>
      <c r="M275" s="110"/>
      <c r="N275" s="92"/>
      <c r="O275" s="134"/>
      <c r="P275" s="134"/>
      <c r="Q275" s="134"/>
      <c r="R275" s="134"/>
      <c r="S275" s="134"/>
      <c r="T275" s="134"/>
      <c r="U275" s="133"/>
    </row>
    <row r="276" spans="1:21" x14ac:dyDescent="0.25">
      <c r="A276" s="93"/>
      <c r="B276" s="94"/>
      <c r="C276" s="89"/>
      <c r="D276" s="90"/>
      <c r="E276" s="90"/>
      <c r="F276" s="91"/>
      <c r="G276" s="90"/>
      <c r="H276" s="90"/>
      <c r="I276" s="91"/>
      <c r="J276" s="92"/>
      <c r="K276" s="92"/>
      <c r="L276" s="92"/>
      <c r="M276" s="110"/>
      <c r="N276" s="92"/>
      <c r="O276" s="134"/>
      <c r="P276" s="134"/>
      <c r="Q276" s="134"/>
      <c r="R276" s="134"/>
      <c r="S276" s="134"/>
      <c r="T276" s="134"/>
      <c r="U276" s="133"/>
    </row>
    <row r="277" spans="1:21" x14ac:dyDescent="0.25">
      <c r="A277" s="93"/>
      <c r="B277" s="94"/>
      <c r="C277" s="89"/>
      <c r="D277" s="90"/>
      <c r="E277" s="90"/>
      <c r="F277" s="91"/>
      <c r="G277" s="90"/>
      <c r="H277" s="90"/>
      <c r="I277" s="91"/>
      <c r="J277" s="92"/>
      <c r="K277" s="92"/>
      <c r="L277" s="92"/>
      <c r="M277" s="110"/>
      <c r="N277" s="92"/>
      <c r="O277" s="134"/>
      <c r="P277" s="134"/>
      <c r="Q277" s="134"/>
      <c r="R277" s="134"/>
      <c r="S277" s="134"/>
      <c r="T277" s="134"/>
      <c r="U277" s="133"/>
    </row>
    <row r="278" spans="1:21" x14ac:dyDescent="0.25">
      <c r="A278" s="93"/>
      <c r="B278" s="94"/>
      <c r="C278" s="89"/>
      <c r="D278" s="90"/>
      <c r="E278" s="90"/>
      <c r="F278" s="91"/>
      <c r="G278" s="90"/>
      <c r="H278" s="90"/>
      <c r="I278" s="91"/>
      <c r="J278" s="92"/>
      <c r="K278" s="92"/>
      <c r="L278" s="92"/>
      <c r="M278" s="110"/>
      <c r="N278" s="92"/>
      <c r="O278" s="134"/>
      <c r="P278" s="134"/>
      <c r="Q278" s="134"/>
      <c r="R278" s="134"/>
      <c r="S278" s="134"/>
      <c r="T278" s="134"/>
      <c r="U278" s="133"/>
    </row>
    <row r="279" spans="1:21" x14ac:dyDescent="0.25">
      <c r="A279" s="93"/>
      <c r="B279" s="94"/>
      <c r="C279" s="89"/>
      <c r="D279" s="90"/>
      <c r="E279" s="90"/>
      <c r="F279" s="91"/>
      <c r="G279" s="90"/>
      <c r="H279" s="90"/>
      <c r="I279" s="91"/>
      <c r="J279" s="92"/>
      <c r="K279" s="92"/>
      <c r="L279" s="92"/>
      <c r="M279" s="110"/>
      <c r="N279" s="92"/>
      <c r="O279" s="134"/>
      <c r="P279" s="134"/>
      <c r="Q279" s="134"/>
      <c r="R279" s="134"/>
      <c r="S279" s="134"/>
      <c r="T279" s="134"/>
      <c r="U279" s="133"/>
    </row>
    <row r="280" spans="1:21" x14ac:dyDescent="0.25">
      <c r="A280" s="93"/>
      <c r="B280" s="94"/>
      <c r="C280" s="89"/>
      <c r="D280" s="90"/>
      <c r="E280" s="90"/>
      <c r="F280" s="91"/>
      <c r="G280" s="90"/>
      <c r="H280" s="90"/>
      <c r="I280" s="91"/>
      <c r="J280" s="92"/>
      <c r="K280" s="92"/>
      <c r="L280" s="92"/>
      <c r="M280" s="110"/>
      <c r="N280" s="92"/>
      <c r="O280" s="134"/>
      <c r="P280" s="134"/>
      <c r="Q280" s="134"/>
      <c r="R280" s="134"/>
      <c r="S280" s="134"/>
      <c r="T280" s="134"/>
      <c r="U280" s="133"/>
    </row>
    <row r="281" spans="1:21" x14ac:dyDescent="0.25">
      <c r="A281" s="93"/>
      <c r="B281" s="94"/>
      <c r="C281" s="89"/>
      <c r="D281" s="90"/>
      <c r="E281" s="90"/>
      <c r="F281" s="91"/>
      <c r="G281" s="90"/>
      <c r="H281" s="90"/>
      <c r="I281" s="91"/>
      <c r="J281" s="92"/>
      <c r="K281" s="92"/>
      <c r="L281" s="92"/>
      <c r="M281" s="110"/>
      <c r="N281" s="92"/>
      <c r="O281" s="134"/>
      <c r="P281" s="134"/>
      <c r="Q281" s="134"/>
      <c r="R281" s="134"/>
      <c r="S281" s="134"/>
      <c r="T281" s="134"/>
      <c r="U281" s="133"/>
    </row>
    <row r="282" spans="1:21" x14ac:dyDescent="0.25">
      <c r="A282" s="93"/>
      <c r="B282" s="94"/>
      <c r="C282" s="89"/>
      <c r="D282" s="90"/>
      <c r="E282" s="90"/>
      <c r="F282" s="91"/>
      <c r="G282" s="90"/>
      <c r="H282" s="90"/>
      <c r="I282" s="91"/>
      <c r="J282" s="92"/>
      <c r="K282" s="92"/>
      <c r="L282" s="92"/>
      <c r="M282" s="110"/>
      <c r="N282" s="92"/>
      <c r="O282" s="134"/>
      <c r="P282" s="134"/>
      <c r="Q282" s="134"/>
      <c r="R282" s="134"/>
      <c r="S282" s="134"/>
      <c r="T282" s="134"/>
      <c r="U282" s="133"/>
    </row>
    <row r="283" spans="1:21" x14ac:dyDescent="0.25">
      <c r="A283" s="93"/>
      <c r="B283" s="94"/>
      <c r="C283" s="89"/>
      <c r="D283" s="90"/>
      <c r="E283" s="90"/>
      <c r="F283" s="91"/>
      <c r="G283" s="90"/>
      <c r="H283" s="90"/>
      <c r="I283" s="91"/>
      <c r="J283" s="92"/>
      <c r="K283" s="92"/>
      <c r="L283" s="92"/>
      <c r="M283" s="110"/>
      <c r="N283" s="92"/>
      <c r="O283" s="134"/>
      <c r="P283" s="134"/>
      <c r="Q283" s="134"/>
      <c r="R283" s="134"/>
      <c r="S283" s="134"/>
      <c r="T283" s="134"/>
      <c r="U283" s="133"/>
    </row>
    <row r="284" spans="1:21" x14ac:dyDescent="0.25">
      <c r="A284" s="93"/>
      <c r="B284" s="94"/>
      <c r="C284" s="89"/>
      <c r="D284" s="90"/>
      <c r="E284" s="90"/>
      <c r="F284" s="91"/>
      <c r="G284" s="90"/>
      <c r="H284" s="90"/>
      <c r="I284" s="91"/>
      <c r="J284" s="92"/>
      <c r="K284" s="92"/>
      <c r="L284" s="92"/>
      <c r="M284" s="110"/>
      <c r="N284" s="92"/>
      <c r="O284" s="134"/>
      <c r="P284" s="134"/>
      <c r="Q284" s="134"/>
      <c r="R284" s="134"/>
      <c r="S284" s="134"/>
      <c r="T284" s="134"/>
      <c r="U284" s="133"/>
    </row>
    <row r="285" spans="1:21" x14ac:dyDescent="0.25">
      <c r="A285" s="93"/>
      <c r="B285" s="94"/>
      <c r="C285" s="89"/>
      <c r="D285" s="90"/>
      <c r="E285" s="90"/>
      <c r="F285" s="91"/>
      <c r="G285" s="90"/>
      <c r="H285" s="90"/>
      <c r="I285" s="91"/>
      <c r="J285" s="92"/>
      <c r="K285" s="92"/>
      <c r="L285" s="92"/>
      <c r="M285" s="110"/>
      <c r="N285" s="92"/>
      <c r="O285" s="134"/>
      <c r="P285" s="134"/>
      <c r="Q285" s="134"/>
      <c r="R285" s="134"/>
      <c r="S285" s="134"/>
      <c r="T285" s="134"/>
      <c r="U285" s="133"/>
    </row>
    <row r="286" spans="1:21" x14ac:dyDescent="0.25">
      <c r="A286" s="93"/>
      <c r="B286" s="94"/>
      <c r="C286" s="89"/>
      <c r="D286" s="90"/>
      <c r="E286" s="90"/>
      <c r="F286" s="91"/>
      <c r="G286" s="90"/>
      <c r="H286" s="90"/>
      <c r="I286" s="91"/>
      <c r="J286" s="92"/>
      <c r="K286" s="92"/>
      <c r="L286" s="92"/>
      <c r="M286" s="110"/>
      <c r="N286" s="92"/>
      <c r="O286" s="134"/>
      <c r="P286" s="134"/>
      <c r="Q286" s="134"/>
      <c r="R286" s="134"/>
      <c r="S286" s="134"/>
      <c r="T286" s="134"/>
      <c r="U286" s="133"/>
    </row>
    <row r="287" spans="1:21" x14ac:dyDescent="0.25">
      <c r="A287" s="93"/>
      <c r="B287" s="94"/>
      <c r="C287" s="89"/>
      <c r="D287" s="90"/>
      <c r="E287" s="90"/>
      <c r="F287" s="91"/>
      <c r="G287" s="90"/>
      <c r="H287" s="90"/>
      <c r="I287" s="91"/>
      <c r="J287" s="92"/>
      <c r="K287" s="92"/>
      <c r="L287" s="92"/>
      <c r="M287" s="110"/>
      <c r="N287" s="92"/>
      <c r="O287" s="134"/>
      <c r="P287" s="134"/>
      <c r="Q287" s="134"/>
      <c r="R287" s="134"/>
      <c r="S287" s="134"/>
      <c r="T287" s="134"/>
      <c r="U287" s="133"/>
    </row>
    <row r="288" spans="1:21" x14ac:dyDescent="0.25">
      <c r="A288" s="93"/>
      <c r="B288" s="94"/>
      <c r="C288" s="89"/>
      <c r="D288" s="90"/>
      <c r="E288" s="90"/>
      <c r="F288" s="91"/>
      <c r="G288" s="90"/>
      <c r="H288" s="90"/>
      <c r="I288" s="91"/>
      <c r="J288" s="92"/>
      <c r="K288" s="92"/>
      <c r="L288" s="92"/>
      <c r="M288" s="110"/>
      <c r="N288" s="92"/>
      <c r="O288" s="134"/>
      <c r="P288" s="134"/>
      <c r="Q288" s="134"/>
      <c r="R288" s="134"/>
      <c r="S288" s="134"/>
      <c r="T288" s="134"/>
      <c r="U288" s="133"/>
    </row>
    <row r="289" spans="1:21" x14ac:dyDescent="0.25">
      <c r="A289" s="93"/>
      <c r="B289" s="94"/>
      <c r="C289" s="89"/>
      <c r="D289" s="90"/>
      <c r="E289" s="90"/>
      <c r="F289" s="91"/>
      <c r="G289" s="90"/>
      <c r="H289" s="90"/>
      <c r="I289" s="91"/>
      <c r="J289" s="92"/>
      <c r="K289" s="92"/>
      <c r="L289" s="92"/>
      <c r="M289" s="110"/>
      <c r="N289" s="92"/>
      <c r="O289" s="134"/>
      <c r="P289" s="134"/>
      <c r="Q289" s="134"/>
      <c r="R289" s="134"/>
      <c r="S289" s="134"/>
      <c r="T289" s="134"/>
      <c r="U289" s="133"/>
    </row>
    <row r="290" spans="1:21" x14ac:dyDescent="0.25">
      <c r="A290" s="93"/>
      <c r="B290" s="94"/>
      <c r="C290" s="89"/>
      <c r="D290" s="90"/>
      <c r="E290" s="90"/>
      <c r="F290" s="91"/>
      <c r="G290" s="90"/>
      <c r="H290" s="90"/>
      <c r="I290" s="91"/>
      <c r="J290" s="92"/>
      <c r="K290" s="92"/>
      <c r="L290" s="92"/>
      <c r="M290" s="110"/>
      <c r="N290" s="92"/>
      <c r="O290" s="134"/>
      <c r="P290" s="134"/>
      <c r="Q290" s="134"/>
      <c r="R290" s="134"/>
      <c r="S290" s="134"/>
      <c r="T290" s="134"/>
      <c r="U290" s="133"/>
    </row>
    <row r="291" spans="1:21" x14ac:dyDescent="0.25">
      <c r="A291" s="93"/>
      <c r="B291" s="94"/>
      <c r="C291" s="89"/>
      <c r="D291" s="90"/>
      <c r="E291" s="90"/>
      <c r="F291" s="91"/>
      <c r="G291" s="90"/>
      <c r="H291" s="90"/>
      <c r="I291" s="91"/>
      <c r="J291" s="92"/>
      <c r="K291" s="92"/>
      <c r="L291" s="92"/>
      <c r="M291" s="110"/>
      <c r="N291" s="92"/>
      <c r="O291" s="134"/>
      <c r="P291" s="134"/>
      <c r="Q291" s="134"/>
      <c r="R291" s="134"/>
      <c r="S291" s="134"/>
      <c r="T291" s="134"/>
      <c r="U291" s="133"/>
    </row>
    <row r="292" spans="1:21" x14ac:dyDescent="0.25">
      <c r="A292" s="93"/>
      <c r="B292" s="94"/>
      <c r="C292" s="89"/>
      <c r="D292" s="90"/>
      <c r="E292" s="90"/>
      <c r="F292" s="91"/>
      <c r="G292" s="90"/>
      <c r="H292" s="90"/>
      <c r="I292" s="91"/>
      <c r="J292" s="92"/>
      <c r="K292" s="92"/>
      <c r="L292" s="92"/>
      <c r="M292" s="110"/>
      <c r="N292" s="92"/>
      <c r="O292" s="134"/>
      <c r="P292" s="134"/>
      <c r="Q292" s="134"/>
      <c r="R292" s="134"/>
      <c r="S292" s="134"/>
      <c r="T292" s="134"/>
      <c r="U292" s="133"/>
    </row>
    <row r="293" spans="1:21" x14ac:dyDescent="0.25">
      <c r="A293" s="93"/>
      <c r="B293" s="94"/>
      <c r="C293" s="89"/>
      <c r="D293" s="90"/>
      <c r="E293" s="90"/>
      <c r="F293" s="91"/>
      <c r="G293" s="90"/>
      <c r="H293" s="90"/>
      <c r="I293" s="91"/>
      <c r="J293" s="92"/>
      <c r="K293" s="92"/>
      <c r="L293" s="92"/>
      <c r="M293" s="110"/>
      <c r="N293" s="92"/>
      <c r="O293" s="134"/>
      <c r="P293" s="134"/>
      <c r="Q293" s="134"/>
      <c r="R293" s="134"/>
      <c r="S293" s="134"/>
      <c r="T293" s="134"/>
      <c r="U293" s="133"/>
    </row>
    <row r="294" spans="1:21" x14ac:dyDescent="0.25">
      <c r="A294" s="93"/>
      <c r="B294" s="94"/>
      <c r="C294" s="89"/>
      <c r="D294" s="90"/>
      <c r="E294" s="90"/>
      <c r="F294" s="91"/>
      <c r="G294" s="90"/>
      <c r="H294" s="90"/>
      <c r="I294" s="91"/>
      <c r="J294" s="92"/>
      <c r="K294" s="92"/>
      <c r="L294" s="92"/>
      <c r="M294" s="110"/>
      <c r="N294" s="92"/>
      <c r="O294" s="134"/>
      <c r="P294" s="134"/>
      <c r="Q294" s="134"/>
      <c r="R294" s="134"/>
      <c r="S294" s="134"/>
      <c r="T294" s="134"/>
      <c r="U294" s="133"/>
    </row>
    <row r="295" spans="1:21" x14ac:dyDescent="0.25">
      <c r="A295" s="93"/>
      <c r="B295" s="94"/>
      <c r="C295" s="89"/>
      <c r="D295" s="90"/>
      <c r="E295" s="90"/>
      <c r="F295" s="91"/>
      <c r="G295" s="90"/>
      <c r="H295" s="90"/>
      <c r="I295" s="91"/>
      <c r="J295" s="92"/>
      <c r="K295" s="92"/>
      <c r="L295" s="92"/>
      <c r="M295" s="110"/>
      <c r="N295" s="92"/>
      <c r="O295" s="134"/>
      <c r="P295" s="134"/>
      <c r="Q295" s="134"/>
      <c r="R295" s="134"/>
      <c r="S295" s="134"/>
      <c r="T295" s="134"/>
      <c r="U295" s="133"/>
    </row>
    <row r="296" spans="1:21" x14ac:dyDescent="0.25">
      <c r="A296" s="93"/>
      <c r="B296" s="94"/>
      <c r="C296" s="89"/>
      <c r="D296" s="90"/>
      <c r="E296" s="90"/>
      <c r="F296" s="91"/>
      <c r="G296" s="90"/>
      <c r="H296" s="90"/>
      <c r="I296" s="91"/>
      <c r="J296" s="92"/>
      <c r="K296" s="92"/>
      <c r="L296" s="92"/>
      <c r="M296" s="110"/>
      <c r="N296" s="92"/>
      <c r="O296" s="134"/>
      <c r="P296" s="134"/>
      <c r="Q296" s="134"/>
      <c r="R296" s="134"/>
      <c r="S296" s="134"/>
      <c r="T296" s="134"/>
      <c r="U296" s="133"/>
    </row>
    <row r="297" spans="1:21" x14ac:dyDescent="0.25">
      <c r="A297" s="93"/>
      <c r="B297" s="94"/>
      <c r="C297" s="89"/>
      <c r="D297" s="90"/>
      <c r="E297" s="90"/>
      <c r="F297" s="91"/>
      <c r="G297" s="90"/>
      <c r="H297" s="90"/>
      <c r="I297" s="91"/>
      <c r="J297" s="92"/>
      <c r="K297" s="92"/>
      <c r="L297" s="92"/>
      <c r="M297" s="110"/>
      <c r="N297" s="92"/>
      <c r="O297" s="134"/>
      <c r="P297" s="134"/>
      <c r="Q297" s="134"/>
      <c r="R297" s="134"/>
      <c r="S297" s="134"/>
      <c r="T297" s="134"/>
      <c r="U297" s="133"/>
    </row>
    <row r="298" spans="1:21" x14ac:dyDescent="0.25">
      <c r="A298" s="93"/>
      <c r="B298" s="94"/>
      <c r="C298" s="89"/>
      <c r="D298" s="90"/>
      <c r="E298" s="90"/>
      <c r="F298" s="91"/>
      <c r="G298" s="90"/>
      <c r="H298" s="90"/>
      <c r="I298" s="91"/>
      <c r="J298" s="92"/>
      <c r="K298" s="92"/>
      <c r="L298" s="92"/>
      <c r="M298" s="110"/>
      <c r="N298" s="92"/>
      <c r="O298" s="134"/>
      <c r="P298" s="134"/>
      <c r="Q298" s="134"/>
      <c r="R298" s="134"/>
      <c r="S298" s="134"/>
      <c r="T298" s="134"/>
      <c r="U298" s="133"/>
    </row>
    <row r="299" spans="1:21" x14ac:dyDescent="0.25">
      <c r="A299" s="93"/>
      <c r="B299" s="94"/>
      <c r="C299" s="89"/>
      <c r="D299" s="90"/>
      <c r="E299" s="90"/>
      <c r="F299" s="91"/>
      <c r="G299" s="90"/>
      <c r="H299" s="90"/>
      <c r="I299" s="91"/>
      <c r="J299" s="92"/>
      <c r="K299" s="92"/>
      <c r="L299" s="92"/>
      <c r="M299" s="110"/>
      <c r="N299" s="92"/>
      <c r="O299" s="134"/>
      <c r="P299" s="134"/>
      <c r="Q299" s="134"/>
      <c r="R299" s="134"/>
      <c r="S299" s="134"/>
      <c r="T299" s="134"/>
      <c r="U299" s="133"/>
    </row>
    <row r="300" spans="1:21" x14ac:dyDescent="0.25">
      <c r="A300" s="93"/>
      <c r="B300" s="94"/>
      <c r="C300" s="89"/>
      <c r="D300" s="90"/>
      <c r="E300" s="90"/>
      <c r="F300" s="91"/>
      <c r="G300" s="90"/>
      <c r="H300" s="90"/>
      <c r="I300" s="91"/>
      <c r="J300" s="92"/>
      <c r="K300" s="92"/>
      <c r="L300" s="92"/>
      <c r="M300" s="110"/>
      <c r="N300" s="92"/>
      <c r="O300" s="134"/>
      <c r="P300" s="134"/>
      <c r="Q300" s="134"/>
      <c r="R300" s="134"/>
      <c r="S300" s="134"/>
      <c r="T300" s="134"/>
      <c r="U300" s="133"/>
    </row>
    <row r="301" spans="1:21" x14ac:dyDescent="0.25">
      <c r="A301" s="93"/>
      <c r="B301" s="94"/>
      <c r="C301" s="89"/>
      <c r="D301" s="90"/>
      <c r="E301" s="90"/>
      <c r="F301" s="91"/>
      <c r="G301" s="90"/>
      <c r="H301" s="90"/>
      <c r="I301" s="91"/>
      <c r="J301" s="92"/>
      <c r="K301" s="92"/>
      <c r="L301" s="92"/>
      <c r="M301" s="110"/>
      <c r="N301" s="92"/>
      <c r="O301" s="134"/>
      <c r="P301" s="134"/>
      <c r="Q301" s="134"/>
      <c r="R301" s="134"/>
      <c r="S301" s="134"/>
      <c r="T301" s="134"/>
      <c r="U301" s="133"/>
    </row>
    <row r="302" spans="1:21" x14ac:dyDescent="0.25">
      <c r="A302" s="93"/>
      <c r="B302" s="94"/>
      <c r="C302" s="89"/>
      <c r="D302" s="90"/>
      <c r="E302" s="90"/>
      <c r="F302" s="91"/>
      <c r="G302" s="90"/>
      <c r="H302" s="90"/>
      <c r="I302" s="91"/>
      <c r="J302" s="92"/>
      <c r="K302" s="92"/>
      <c r="L302" s="92"/>
      <c r="M302" s="110"/>
      <c r="N302" s="92"/>
      <c r="O302" s="134"/>
      <c r="P302" s="134"/>
      <c r="Q302" s="134"/>
      <c r="R302" s="134"/>
      <c r="S302" s="134"/>
      <c r="T302" s="134"/>
      <c r="U302" s="133"/>
    </row>
    <row r="303" spans="1:21" x14ac:dyDescent="0.25">
      <c r="A303" s="93"/>
      <c r="B303" s="94"/>
      <c r="C303" s="89"/>
      <c r="D303" s="90"/>
      <c r="E303" s="90"/>
      <c r="F303" s="91"/>
      <c r="G303" s="90"/>
      <c r="H303" s="90"/>
      <c r="I303" s="91"/>
      <c r="J303" s="92"/>
      <c r="K303" s="92"/>
      <c r="L303" s="92"/>
      <c r="M303" s="110"/>
      <c r="N303" s="92"/>
      <c r="O303" s="134"/>
      <c r="P303" s="134"/>
      <c r="Q303" s="134"/>
      <c r="R303" s="134"/>
      <c r="S303" s="134"/>
      <c r="T303" s="134"/>
      <c r="U303" s="133"/>
    </row>
    <row r="304" spans="1:21" x14ac:dyDescent="0.25">
      <c r="A304" s="93"/>
      <c r="B304" s="94"/>
      <c r="C304" s="89"/>
      <c r="D304" s="90"/>
      <c r="E304" s="90"/>
      <c r="F304" s="91"/>
      <c r="G304" s="90"/>
      <c r="H304" s="90"/>
      <c r="I304" s="91"/>
      <c r="J304" s="92"/>
      <c r="K304" s="92"/>
      <c r="L304" s="92"/>
      <c r="M304" s="110"/>
      <c r="N304" s="92"/>
      <c r="O304" s="134"/>
      <c r="P304" s="134"/>
      <c r="Q304" s="134"/>
      <c r="R304" s="134"/>
      <c r="S304" s="134"/>
      <c r="T304" s="134"/>
      <c r="U304" s="133"/>
    </row>
    <row r="305" spans="1:21" x14ac:dyDescent="0.25">
      <c r="A305" s="93"/>
      <c r="B305" s="94"/>
      <c r="C305" s="89"/>
      <c r="D305" s="90"/>
      <c r="E305" s="90"/>
      <c r="F305" s="91"/>
      <c r="G305" s="90"/>
      <c r="H305" s="90"/>
      <c r="I305" s="91"/>
      <c r="J305" s="92"/>
      <c r="K305" s="92"/>
      <c r="L305" s="92"/>
      <c r="M305" s="110"/>
      <c r="N305" s="92"/>
      <c r="O305" s="134"/>
      <c r="P305" s="134"/>
      <c r="Q305" s="134"/>
      <c r="R305" s="134"/>
      <c r="S305" s="134"/>
      <c r="T305" s="134"/>
      <c r="U305" s="133"/>
    </row>
    <row r="306" spans="1:21" x14ac:dyDescent="0.25">
      <c r="A306" s="93"/>
      <c r="B306" s="94"/>
      <c r="C306" s="89"/>
      <c r="D306" s="90"/>
      <c r="E306" s="90"/>
      <c r="F306" s="91"/>
      <c r="G306" s="90"/>
      <c r="H306" s="90"/>
      <c r="I306" s="91"/>
      <c r="J306" s="92"/>
      <c r="K306" s="92"/>
      <c r="L306" s="92"/>
      <c r="M306" s="110"/>
      <c r="N306" s="92"/>
      <c r="O306" s="134"/>
      <c r="P306" s="134"/>
      <c r="Q306" s="134"/>
      <c r="R306" s="134"/>
      <c r="S306" s="134"/>
      <c r="T306" s="134"/>
      <c r="U306" s="133"/>
    </row>
    <row r="307" spans="1:21" x14ac:dyDescent="0.25">
      <c r="A307" s="93"/>
      <c r="B307" s="94"/>
      <c r="C307" s="89"/>
      <c r="D307" s="90"/>
      <c r="E307" s="90"/>
      <c r="F307" s="91"/>
      <c r="G307" s="90"/>
      <c r="H307" s="90"/>
      <c r="I307" s="91"/>
      <c r="J307" s="92"/>
      <c r="K307" s="92"/>
      <c r="L307" s="92"/>
      <c r="M307" s="110"/>
      <c r="N307" s="92"/>
      <c r="O307" s="134"/>
      <c r="P307" s="134"/>
      <c r="Q307" s="134"/>
      <c r="R307" s="134"/>
      <c r="S307" s="134"/>
      <c r="T307" s="134"/>
      <c r="U307" s="133"/>
    </row>
    <row r="308" spans="1:21" x14ac:dyDescent="0.25">
      <c r="A308" s="93"/>
      <c r="B308" s="94"/>
      <c r="C308" s="89"/>
      <c r="D308" s="90"/>
      <c r="E308" s="90"/>
      <c r="F308" s="91"/>
      <c r="G308" s="90"/>
      <c r="H308" s="90"/>
      <c r="I308" s="91"/>
      <c r="J308" s="92"/>
      <c r="K308" s="92"/>
      <c r="L308" s="92"/>
      <c r="M308" s="110"/>
      <c r="N308" s="92"/>
      <c r="O308" s="134"/>
      <c r="P308" s="134"/>
      <c r="Q308" s="134"/>
      <c r="R308" s="134"/>
      <c r="S308" s="134"/>
      <c r="T308" s="134"/>
      <c r="U308" s="133"/>
    </row>
    <row r="309" spans="1:21" x14ac:dyDescent="0.25">
      <c r="A309" s="93"/>
      <c r="B309" s="94"/>
      <c r="C309" s="89"/>
      <c r="D309" s="90"/>
      <c r="E309" s="90"/>
      <c r="F309" s="91"/>
      <c r="G309" s="90"/>
      <c r="H309" s="90"/>
      <c r="I309" s="91"/>
      <c r="J309" s="92"/>
      <c r="K309" s="92"/>
      <c r="L309" s="92"/>
      <c r="M309" s="110"/>
      <c r="N309" s="92"/>
      <c r="O309" s="134"/>
      <c r="P309" s="134"/>
      <c r="Q309" s="134"/>
      <c r="R309" s="134"/>
      <c r="S309" s="134"/>
      <c r="T309" s="134"/>
      <c r="U309" s="133"/>
    </row>
    <row r="310" spans="1:21" x14ac:dyDescent="0.25">
      <c r="A310" s="93"/>
      <c r="B310" s="94"/>
      <c r="C310" s="89"/>
      <c r="D310" s="90"/>
      <c r="E310" s="90"/>
      <c r="F310" s="91"/>
      <c r="G310" s="90"/>
      <c r="H310" s="90"/>
      <c r="I310" s="91"/>
      <c r="J310" s="92"/>
      <c r="K310" s="92"/>
      <c r="L310" s="92"/>
      <c r="M310" s="110"/>
      <c r="N310" s="92"/>
      <c r="O310" s="134"/>
      <c r="P310" s="134"/>
      <c r="Q310" s="134"/>
      <c r="R310" s="134"/>
      <c r="S310" s="134"/>
      <c r="T310" s="134"/>
      <c r="U310" s="133"/>
    </row>
    <row r="311" spans="1:21" x14ac:dyDescent="0.25">
      <c r="A311" s="93"/>
      <c r="B311" s="94"/>
      <c r="C311" s="89"/>
      <c r="D311" s="90"/>
      <c r="E311" s="90"/>
      <c r="F311" s="91"/>
      <c r="G311" s="90"/>
      <c r="H311" s="90"/>
      <c r="I311" s="91"/>
      <c r="J311" s="92"/>
      <c r="K311" s="92"/>
      <c r="L311" s="92"/>
      <c r="M311" s="110"/>
      <c r="N311" s="92"/>
      <c r="O311" s="134"/>
      <c r="P311" s="134"/>
      <c r="Q311" s="134"/>
      <c r="R311" s="134"/>
      <c r="S311" s="134"/>
      <c r="T311" s="134"/>
      <c r="U311" s="133"/>
    </row>
    <row r="312" spans="1:21" x14ac:dyDescent="0.25">
      <c r="A312" s="93"/>
      <c r="B312" s="94"/>
      <c r="C312" s="89"/>
      <c r="D312" s="90"/>
      <c r="E312" s="90"/>
      <c r="F312" s="91"/>
      <c r="G312" s="90"/>
      <c r="H312" s="90"/>
      <c r="I312" s="91"/>
      <c r="J312" s="92"/>
      <c r="K312" s="92"/>
      <c r="L312" s="92"/>
      <c r="M312" s="110"/>
      <c r="N312" s="92"/>
      <c r="O312" s="134"/>
      <c r="P312" s="134"/>
      <c r="Q312" s="134"/>
      <c r="R312" s="134"/>
      <c r="S312" s="134"/>
      <c r="T312" s="134"/>
      <c r="U312" s="133"/>
    </row>
    <row r="313" spans="1:21" x14ac:dyDescent="0.25">
      <c r="A313" s="93"/>
      <c r="B313" s="94"/>
      <c r="C313" s="89"/>
      <c r="D313" s="90"/>
      <c r="E313" s="90"/>
      <c r="F313" s="91"/>
      <c r="G313" s="90"/>
      <c r="H313" s="90"/>
      <c r="I313" s="91"/>
      <c r="J313" s="92"/>
      <c r="K313" s="92"/>
      <c r="L313" s="92"/>
      <c r="M313" s="110"/>
      <c r="N313" s="92"/>
      <c r="O313" s="134"/>
      <c r="P313" s="134"/>
      <c r="Q313" s="134"/>
      <c r="R313" s="134"/>
      <c r="S313" s="134"/>
      <c r="T313" s="134"/>
      <c r="U313" s="133"/>
    </row>
    <row r="314" spans="1:21" x14ac:dyDescent="0.25">
      <c r="A314" s="93"/>
      <c r="B314" s="94"/>
      <c r="C314" s="89"/>
      <c r="D314" s="90"/>
      <c r="E314" s="90"/>
      <c r="F314" s="91"/>
      <c r="G314" s="90"/>
      <c r="H314" s="90"/>
      <c r="I314" s="91"/>
      <c r="J314" s="92"/>
      <c r="K314" s="92"/>
      <c r="L314" s="92"/>
      <c r="M314" s="110"/>
      <c r="N314" s="92"/>
      <c r="O314" s="134"/>
      <c r="P314" s="134"/>
      <c r="Q314" s="134"/>
      <c r="R314" s="134"/>
      <c r="S314" s="134"/>
      <c r="T314" s="134"/>
      <c r="U314" s="133"/>
    </row>
    <row r="315" spans="1:21" x14ac:dyDescent="0.25">
      <c r="A315" s="93"/>
      <c r="B315" s="94"/>
      <c r="C315" s="89"/>
      <c r="D315" s="90"/>
      <c r="E315" s="90"/>
      <c r="F315" s="91"/>
      <c r="G315" s="90"/>
      <c r="H315" s="90"/>
      <c r="I315" s="91"/>
      <c r="J315" s="92"/>
      <c r="K315" s="92"/>
      <c r="L315" s="92"/>
      <c r="M315" s="110"/>
      <c r="N315" s="92"/>
      <c r="O315" s="134"/>
      <c r="P315" s="134"/>
      <c r="Q315" s="134"/>
      <c r="R315" s="134"/>
      <c r="S315" s="134"/>
      <c r="T315" s="134"/>
      <c r="U315" s="133"/>
    </row>
    <row r="316" spans="1:21" x14ac:dyDescent="0.25">
      <c r="A316" s="93"/>
      <c r="B316" s="94"/>
      <c r="C316" s="89"/>
      <c r="D316" s="90"/>
      <c r="E316" s="90"/>
      <c r="F316" s="91"/>
      <c r="G316" s="90"/>
      <c r="H316" s="90"/>
      <c r="I316" s="91"/>
      <c r="J316" s="92"/>
      <c r="K316" s="92"/>
      <c r="L316" s="92"/>
      <c r="M316" s="110"/>
      <c r="N316" s="92"/>
      <c r="O316" s="134"/>
      <c r="P316" s="134"/>
      <c r="Q316" s="134"/>
      <c r="R316" s="134"/>
      <c r="S316" s="134"/>
      <c r="T316" s="134"/>
      <c r="U316" s="133"/>
    </row>
    <row r="317" spans="1:21" x14ac:dyDescent="0.25">
      <c r="A317" s="93"/>
      <c r="B317" s="94"/>
      <c r="C317" s="89"/>
      <c r="D317" s="90"/>
      <c r="E317" s="90"/>
      <c r="F317" s="91"/>
      <c r="G317" s="90"/>
      <c r="H317" s="90"/>
      <c r="I317" s="91"/>
      <c r="J317" s="92"/>
      <c r="K317" s="92"/>
      <c r="L317" s="92"/>
      <c r="M317" s="110"/>
      <c r="N317" s="92"/>
      <c r="O317" s="134"/>
      <c r="P317" s="134"/>
      <c r="Q317" s="134"/>
      <c r="R317" s="134"/>
      <c r="S317" s="134"/>
      <c r="T317" s="134"/>
      <c r="U317" s="133"/>
    </row>
    <row r="318" spans="1:21" x14ac:dyDescent="0.25">
      <c r="A318" s="93"/>
      <c r="B318" s="94"/>
      <c r="C318" s="89"/>
      <c r="D318" s="90"/>
      <c r="E318" s="90"/>
      <c r="F318" s="91"/>
      <c r="G318" s="90"/>
      <c r="H318" s="90"/>
      <c r="I318" s="91"/>
      <c r="J318" s="92"/>
      <c r="K318" s="92"/>
      <c r="L318" s="92"/>
      <c r="M318" s="110"/>
      <c r="N318" s="92"/>
      <c r="O318" s="134"/>
      <c r="P318" s="134"/>
      <c r="Q318" s="134"/>
      <c r="R318" s="134"/>
      <c r="S318" s="134"/>
      <c r="T318" s="134"/>
      <c r="U318" s="133"/>
    </row>
    <row r="319" spans="1:21" x14ac:dyDescent="0.25">
      <c r="A319" s="93"/>
      <c r="B319" s="94"/>
      <c r="C319" s="89"/>
      <c r="D319" s="90"/>
      <c r="E319" s="90"/>
      <c r="F319" s="91"/>
      <c r="G319" s="90"/>
      <c r="H319" s="90"/>
      <c r="I319" s="91"/>
      <c r="J319" s="92"/>
      <c r="K319" s="92"/>
      <c r="L319" s="92"/>
      <c r="M319" s="110"/>
      <c r="N319" s="92"/>
      <c r="O319" s="134"/>
      <c r="P319" s="134"/>
      <c r="Q319" s="134"/>
      <c r="R319" s="134"/>
      <c r="S319" s="134"/>
      <c r="T319" s="134"/>
      <c r="U319" s="133"/>
    </row>
    <row r="320" spans="1:21" x14ac:dyDescent="0.25">
      <c r="A320" s="93"/>
      <c r="B320" s="94"/>
      <c r="C320" s="89"/>
      <c r="D320" s="90"/>
      <c r="E320" s="90"/>
      <c r="F320" s="91"/>
      <c r="G320" s="90"/>
      <c r="H320" s="90"/>
      <c r="I320" s="91"/>
      <c r="J320" s="92"/>
      <c r="K320" s="92"/>
      <c r="L320" s="92"/>
      <c r="M320" s="110"/>
      <c r="N320" s="92"/>
      <c r="O320" s="134"/>
      <c r="P320" s="134"/>
      <c r="Q320" s="134"/>
      <c r="R320" s="134"/>
      <c r="S320" s="134"/>
      <c r="T320" s="134"/>
      <c r="U320" s="133"/>
    </row>
    <row r="321" spans="1:21" x14ac:dyDescent="0.25">
      <c r="A321" s="93"/>
      <c r="B321" s="94"/>
      <c r="C321" s="89"/>
      <c r="D321" s="90"/>
      <c r="E321" s="90"/>
      <c r="F321" s="91"/>
      <c r="G321" s="90"/>
      <c r="H321" s="90"/>
      <c r="I321" s="91"/>
      <c r="J321" s="92"/>
      <c r="K321" s="92"/>
      <c r="L321" s="92"/>
      <c r="M321" s="110"/>
      <c r="N321" s="92"/>
      <c r="O321" s="134"/>
      <c r="P321" s="134"/>
      <c r="Q321" s="134"/>
      <c r="R321" s="134"/>
      <c r="S321" s="134"/>
      <c r="T321" s="134"/>
      <c r="U321" s="133"/>
    </row>
    <row r="322" spans="1:21" x14ac:dyDescent="0.25">
      <c r="A322" s="93"/>
      <c r="B322" s="94"/>
      <c r="C322" s="89"/>
      <c r="D322" s="90"/>
      <c r="E322" s="90"/>
      <c r="F322" s="91"/>
      <c r="G322" s="90"/>
      <c r="H322" s="90"/>
      <c r="I322" s="91"/>
      <c r="J322" s="92"/>
      <c r="K322" s="92"/>
      <c r="L322" s="92"/>
      <c r="M322" s="110"/>
      <c r="N322" s="92"/>
      <c r="O322" s="134"/>
      <c r="P322" s="134"/>
      <c r="Q322" s="134"/>
      <c r="R322" s="134"/>
      <c r="S322" s="134"/>
      <c r="T322" s="134"/>
      <c r="U322" s="133"/>
    </row>
    <row r="323" spans="1:21" x14ac:dyDescent="0.25">
      <c r="A323" s="93"/>
      <c r="B323" s="94"/>
      <c r="C323" s="89"/>
      <c r="D323" s="90"/>
      <c r="E323" s="90"/>
      <c r="F323" s="91"/>
      <c r="G323" s="90"/>
      <c r="H323" s="90"/>
      <c r="I323" s="91"/>
      <c r="J323" s="92"/>
      <c r="K323" s="92"/>
      <c r="L323" s="92"/>
      <c r="M323" s="110"/>
      <c r="N323" s="92"/>
      <c r="O323" s="134"/>
      <c r="P323" s="134"/>
      <c r="Q323" s="134"/>
      <c r="R323" s="134"/>
      <c r="S323" s="134"/>
      <c r="T323" s="134"/>
      <c r="U323" s="133"/>
    </row>
    <row r="324" spans="1:21" x14ac:dyDescent="0.25">
      <c r="A324" s="93"/>
      <c r="B324" s="94"/>
      <c r="C324" s="89"/>
      <c r="D324" s="90"/>
      <c r="E324" s="90"/>
      <c r="F324" s="91"/>
      <c r="G324" s="90"/>
      <c r="H324" s="90"/>
      <c r="I324" s="91"/>
      <c r="J324" s="92"/>
      <c r="K324" s="92"/>
      <c r="L324" s="92"/>
      <c r="M324" s="110"/>
      <c r="N324" s="92"/>
      <c r="O324" s="134"/>
      <c r="P324" s="134"/>
      <c r="Q324" s="134"/>
      <c r="R324" s="134"/>
      <c r="S324" s="134"/>
      <c r="T324" s="134"/>
      <c r="U324" s="133"/>
    </row>
    <row r="325" spans="1:21" x14ac:dyDescent="0.25">
      <c r="A325" s="93"/>
      <c r="B325" s="94"/>
      <c r="C325" s="89"/>
      <c r="D325" s="90"/>
      <c r="E325" s="90"/>
      <c r="F325" s="91"/>
      <c r="G325" s="90"/>
      <c r="H325" s="90"/>
      <c r="I325" s="91"/>
      <c r="J325" s="92"/>
      <c r="K325" s="92"/>
      <c r="L325" s="92"/>
      <c r="M325" s="110"/>
      <c r="N325" s="92"/>
      <c r="O325" s="134"/>
      <c r="P325" s="134"/>
      <c r="Q325" s="134"/>
      <c r="R325" s="134"/>
      <c r="S325" s="134"/>
      <c r="T325" s="134"/>
      <c r="U325" s="133"/>
    </row>
    <row r="326" spans="1:21" x14ac:dyDescent="0.25">
      <c r="A326" s="93"/>
      <c r="B326" s="94"/>
      <c r="C326" s="89"/>
      <c r="D326" s="90"/>
      <c r="E326" s="90"/>
      <c r="F326" s="91"/>
      <c r="G326" s="90"/>
      <c r="H326" s="90"/>
      <c r="I326" s="91"/>
      <c r="J326" s="92"/>
      <c r="K326" s="92"/>
      <c r="L326" s="92"/>
      <c r="M326" s="110"/>
      <c r="N326" s="92"/>
      <c r="O326" s="134"/>
      <c r="P326" s="134"/>
      <c r="Q326" s="134"/>
      <c r="R326" s="134"/>
      <c r="S326" s="134"/>
      <c r="T326" s="134"/>
      <c r="U326" s="133"/>
    </row>
    <row r="327" spans="1:21" x14ac:dyDescent="0.25">
      <c r="A327" s="93"/>
      <c r="B327" s="94"/>
      <c r="C327" s="89"/>
      <c r="D327" s="90"/>
      <c r="E327" s="90"/>
      <c r="F327" s="91"/>
      <c r="G327" s="90"/>
      <c r="H327" s="90"/>
      <c r="I327" s="91"/>
      <c r="J327" s="92"/>
      <c r="K327" s="92"/>
      <c r="L327" s="92"/>
      <c r="M327" s="110"/>
      <c r="N327" s="92"/>
      <c r="O327" s="134"/>
      <c r="P327" s="134"/>
      <c r="Q327" s="134"/>
      <c r="R327" s="134"/>
      <c r="S327" s="134"/>
      <c r="T327" s="134"/>
      <c r="U327" s="133"/>
    </row>
    <row r="328" spans="1:21" x14ac:dyDescent="0.25">
      <c r="A328" s="93"/>
      <c r="B328" s="94"/>
      <c r="C328" s="89"/>
      <c r="D328" s="90"/>
      <c r="E328" s="90"/>
      <c r="F328" s="91"/>
      <c r="G328" s="90"/>
      <c r="H328" s="90"/>
      <c r="I328" s="91"/>
      <c r="J328" s="92"/>
      <c r="K328" s="92"/>
      <c r="L328" s="92"/>
      <c r="M328" s="110"/>
      <c r="N328" s="92"/>
      <c r="O328" s="134"/>
      <c r="P328" s="134"/>
      <c r="Q328" s="134"/>
      <c r="R328" s="134"/>
      <c r="S328" s="134"/>
      <c r="T328" s="134"/>
      <c r="U328" s="133"/>
    </row>
    <row r="329" spans="1:21" x14ac:dyDescent="0.25">
      <c r="A329" s="93"/>
      <c r="B329" s="94"/>
      <c r="C329" s="89"/>
      <c r="D329" s="90"/>
      <c r="E329" s="90"/>
      <c r="F329" s="91"/>
      <c r="G329" s="90"/>
      <c r="H329" s="90"/>
      <c r="I329" s="91"/>
      <c r="J329" s="92"/>
      <c r="K329" s="92"/>
      <c r="L329" s="92"/>
      <c r="M329" s="110"/>
      <c r="N329" s="92"/>
      <c r="O329" s="134"/>
      <c r="P329" s="134"/>
      <c r="Q329" s="134"/>
      <c r="R329" s="134"/>
      <c r="S329" s="134"/>
      <c r="T329" s="134"/>
      <c r="U329" s="133"/>
    </row>
    <row r="330" spans="1:21" x14ac:dyDescent="0.25">
      <c r="A330" s="93"/>
      <c r="B330" s="94"/>
      <c r="C330" s="89"/>
      <c r="D330" s="90"/>
      <c r="E330" s="90"/>
      <c r="F330" s="91"/>
      <c r="G330" s="90"/>
      <c r="H330" s="90"/>
      <c r="I330" s="91"/>
      <c r="J330" s="92"/>
      <c r="K330" s="92"/>
      <c r="L330" s="92"/>
      <c r="M330" s="110"/>
      <c r="N330" s="92"/>
      <c r="O330" s="134"/>
      <c r="P330" s="134"/>
      <c r="Q330" s="134"/>
      <c r="R330" s="134"/>
      <c r="S330" s="134"/>
      <c r="T330" s="134"/>
      <c r="U330" s="133"/>
    </row>
    <row r="331" spans="1:21" x14ac:dyDescent="0.25">
      <c r="A331" s="93"/>
      <c r="B331" s="94"/>
      <c r="C331" s="89"/>
      <c r="D331" s="90"/>
      <c r="E331" s="90"/>
      <c r="F331" s="91"/>
      <c r="G331" s="90"/>
      <c r="H331" s="90"/>
      <c r="I331" s="91"/>
      <c r="J331" s="92"/>
      <c r="K331" s="92"/>
      <c r="L331" s="92"/>
      <c r="M331" s="110"/>
      <c r="N331" s="92"/>
      <c r="O331" s="134"/>
      <c r="P331" s="134"/>
      <c r="Q331" s="134"/>
      <c r="R331" s="134"/>
      <c r="S331" s="134"/>
      <c r="T331" s="134"/>
      <c r="U331" s="133"/>
    </row>
    <row r="332" spans="1:21" x14ac:dyDescent="0.25">
      <c r="A332" s="93"/>
      <c r="B332" s="94"/>
      <c r="C332" s="89"/>
      <c r="D332" s="90"/>
      <c r="E332" s="90"/>
      <c r="F332" s="91"/>
      <c r="G332" s="90"/>
      <c r="H332" s="90"/>
      <c r="I332" s="91"/>
      <c r="J332" s="92"/>
      <c r="K332" s="92"/>
      <c r="L332" s="92"/>
      <c r="M332" s="110"/>
      <c r="N332" s="92"/>
      <c r="O332" s="134"/>
      <c r="P332" s="134"/>
      <c r="Q332" s="134"/>
      <c r="R332" s="134"/>
      <c r="S332" s="134"/>
      <c r="T332" s="134"/>
      <c r="U332" s="133"/>
    </row>
    <row r="333" spans="1:21" x14ac:dyDescent="0.25">
      <c r="A333" s="93"/>
      <c r="B333" s="94"/>
      <c r="C333" s="89"/>
      <c r="D333" s="90"/>
      <c r="E333" s="90"/>
      <c r="F333" s="91"/>
      <c r="G333" s="90"/>
      <c r="H333" s="90"/>
      <c r="I333" s="91"/>
      <c r="J333" s="92"/>
      <c r="K333" s="92"/>
      <c r="L333" s="92"/>
      <c r="M333" s="110"/>
      <c r="N333" s="92"/>
      <c r="O333" s="134"/>
      <c r="P333" s="134"/>
      <c r="Q333" s="134"/>
      <c r="R333" s="134"/>
      <c r="S333" s="134"/>
      <c r="T333" s="134"/>
      <c r="U333" s="133"/>
    </row>
    <row r="334" spans="1:21" x14ac:dyDescent="0.25">
      <c r="A334" s="93"/>
      <c r="B334" s="94"/>
      <c r="C334" s="89"/>
      <c r="D334" s="90"/>
      <c r="E334" s="90"/>
      <c r="F334" s="91"/>
      <c r="G334" s="90"/>
      <c r="H334" s="90"/>
      <c r="I334" s="91"/>
      <c r="J334" s="92"/>
      <c r="K334" s="92"/>
      <c r="L334" s="92"/>
      <c r="M334" s="110"/>
      <c r="N334" s="92"/>
      <c r="O334" s="134"/>
      <c r="P334" s="134"/>
      <c r="Q334" s="134"/>
      <c r="R334" s="134"/>
      <c r="S334" s="134"/>
      <c r="T334" s="134"/>
      <c r="U334" s="133"/>
    </row>
    <row r="335" spans="1:21" x14ac:dyDescent="0.25">
      <c r="A335" s="93"/>
      <c r="B335" s="94"/>
      <c r="C335" s="89"/>
      <c r="D335" s="90"/>
      <c r="E335" s="90"/>
      <c r="F335" s="91"/>
      <c r="G335" s="90"/>
      <c r="H335" s="90"/>
      <c r="I335" s="91"/>
      <c r="J335" s="92"/>
      <c r="K335" s="92"/>
      <c r="L335" s="92"/>
      <c r="M335" s="110"/>
      <c r="N335" s="92"/>
      <c r="O335" s="134"/>
      <c r="P335" s="134"/>
      <c r="Q335" s="134"/>
      <c r="R335" s="134"/>
      <c r="S335" s="134"/>
      <c r="T335" s="134"/>
      <c r="U335" s="133"/>
    </row>
    <row r="336" spans="1:21" x14ac:dyDescent="0.25">
      <c r="A336" s="93"/>
      <c r="B336" s="94"/>
      <c r="C336" s="89"/>
      <c r="D336" s="90"/>
      <c r="E336" s="90"/>
      <c r="F336" s="91"/>
      <c r="G336" s="90"/>
      <c r="H336" s="90"/>
      <c r="I336" s="91"/>
      <c r="J336" s="92"/>
      <c r="K336" s="92"/>
      <c r="L336" s="92"/>
      <c r="M336" s="110"/>
      <c r="N336" s="92"/>
      <c r="O336" s="134"/>
      <c r="P336" s="134"/>
      <c r="Q336" s="134"/>
      <c r="R336" s="134"/>
      <c r="S336" s="134"/>
      <c r="T336" s="134"/>
      <c r="U336" s="133"/>
    </row>
    <row r="337" spans="1:21" x14ac:dyDescent="0.25">
      <c r="A337" s="93"/>
      <c r="B337" s="94"/>
      <c r="C337" s="89"/>
      <c r="D337" s="90"/>
      <c r="E337" s="90"/>
      <c r="F337" s="91"/>
      <c r="G337" s="90"/>
      <c r="H337" s="90"/>
      <c r="I337" s="91"/>
      <c r="J337" s="92"/>
      <c r="K337" s="92"/>
      <c r="L337" s="92"/>
      <c r="M337" s="110"/>
      <c r="N337" s="92"/>
      <c r="O337" s="134"/>
      <c r="P337" s="134"/>
      <c r="Q337" s="134"/>
      <c r="R337" s="134"/>
      <c r="S337" s="134"/>
      <c r="T337" s="134"/>
      <c r="U337" s="133"/>
    </row>
    <row r="338" spans="1:21" x14ac:dyDescent="0.25">
      <c r="A338" s="93"/>
      <c r="B338" s="94"/>
      <c r="C338" s="89"/>
      <c r="D338" s="90"/>
      <c r="E338" s="90"/>
      <c r="F338" s="91"/>
      <c r="G338" s="90"/>
      <c r="H338" s="90"/>
      <c r="I338" s="91"/>
      <c r="J338" s="92"/>
      <c r="K338" s="92"/>
      <c r="L338" s="92"/>
      <c r="M338" s="110"/>
      <c r="N338" s="92"/>
      <c r="O338" s="134"/>
      <c r="P338" s="134"/>
      <c r="Q338" s="134"/>
      <c r="R338" s="134"/>
      <c r="S338" s="134"/>
      <c r="T338" s="134"/>
      <c r="U338" s="133"/>
    </row>
    <row r="339" spans="1:21" x14ac:dyDescent="0.25">
      <c r="A339" s="93"/>
      <c r="B339" s="94"/>
      <c r="C339" s="89"/>
      <c r="D339" s="90"/>
      <c r="E339" s="90"/>
      <c r="F339" s="91"/>
      <c r="G339" s="90"/>
      <c r="H339" s="90"/>
      <c r="I339" s="91"/>
      <c r="J339" s="92"/>
      <c r="K339" s="92"/>
      <c r="L339" s="92"/>
      <c r="M339" s="110"/>
      <c r="N339" s="92"/>
      <c r="O339" s="134"/>
      <c r="P339" s="134"/>
      <c r="Q339" s="134"/>
      <c r="R339" s="134"/>
      <c r="S339" s="134"/>
      <c r="T339" s="134"/>
      <c r="U339" s="133"/>
    </row>
    <row r="340" spans="1:21" x14ac:dyDescent="0.25">
      <c r="A340" s="93"/>
      <c r="B340" s="94"/>
      <c r="C340" s="89"/>
      <c r="D340" s="90"/>
      <c r="E340" s="90"/>
      <c r="F340" s="91"/>
      <c r="G340" s="90"/>
      <c r="H340" s="90"/>
      <c r="I340" s="91"/>
      <c r="J340" s="92"/>
      <c r="K340" s="92"/>
      <c r="L340" s="92"/>
      <c r="M340" s="110"/>
      <c r="N340" s="92"/>
      <c r="O340" s="134"/>
      <c r="P340" s="134"/>
      <c r="Q340" s="134"/>
      <c r="R340" s="134"/>
      <c r="S340" s="134"/>
      <c r="T340" s="134"/>
      <c r="U340" s="133"/>
    </row>
    <row r="341" spans="1:21" x14ac:dyDescent="0.25">
      <c r="A341" s="93"/>
      <c r="B341" s="94"/>
      <c r="C341" s="89"/>
      <c r="D341" s="90"/>
      <c r="E341" s="90"/>
      <c r="F341" s="91"/>
      <c r="G341" s="90"/>
      <c r="H341" s="90"/>
      <c r="I341" s="91"/>
      <c r="J341" s="92"/>
      <c r="K341" s="92"/>
      <c r="L341" s="92"/>
      <c r="M341" s="110"/>
      <c r="N341" s="92"/>
      <c r="O341" s="134"/>
      <c r="P341" s="134"/>
      <c r="Q341" s="134"/>
      <c r="R341" s="134"/>
      <c r="S341" s="134"/>
      <c r="T341" s="134"/>
      <c r="U341" s="133"/>
    </row>
    <row r="342" spans="1:21" x14ac:dyDescent="0.25">
      <c r="A342" s="93"/>
      <c r="B342" s="94"/>
      <c r="C342" s="89"/>
      <c r="D342" s="90"/>
      <c r="E342" s="90"/>
      <c r="F342" s="91"/>
      <c r="G342" s="90"/>
      <c r="H342" s="90"/>
      <c r="I342" s="91"/>
      <c r="J342" s="92"/>
      <c r="K342" s="92"/>
      <c r="L342" s="92"/>
      <c r="M342" s="110"/>
      <c r="N342" s="92"/>
      <c r="O342" s="134"/>
      <c r="P342" s="134"/>
      <c r="Q342" s="134"/>
      <c r="R342" s="134"/>
      <c r="S342" s="134"/>
      <c r="T342" s="134"/>
      <c r="U342" s="133"/>
    </row>
    <row r="343" spans="1:21" x14ac:dyDescent="0.25">
      <c r="A343" s="93"/>
      <c r="B343" s="94"/>
      <c r="C343" s="89"/>
      <c r="D343" s="90"/>
      <c r="E343" s="90"/>
      <c r="F343" s="91"/>
      <c r="G343" s="90"/>
      <c r="H343" s="90"/>
      <c r="I343" s="91"/>
      <c r="J343" s="92"/>
      <c r="K343" s="92"/>
      <c r="L343" s="92"/>
      <c r="M343" s="110"/>
      <c r="N343" s="92"/>
      <c r="O343" s="134"/>
      <c r="P343" s="134"/>
      <c r="Q343" s="134"/>
      <c r="R343" s="134"/>
      <c r="S343" s="134"/>
      <c r="T343" s="134"/>
      <c r="U343" s="133"/>
    </row>
    <row r="344" spans="1:21" x14ac:dyDescent="0.25">
      <c r="A344" s="93"/>
      <c r="B344" s="94"/>
      <c r="C344" s="89"/>
      <c r="D344" s="90"/>
      <c r="E344" s="90"/>
      <c r="F344" s="91"/>
      <c r="G344" s="90"/>
      <c r="H344" s="90"/>
      <c r="I344" s="91"/>
      <c r="J344" s="92"/>
      <c r="K344" s="92"/>
      <c r="L344" s="92"/>
      <c r="M344" s="110"/>
      <c r="N344" s="92"/>
      <c r="O344" s="134"/>
      <c r="P344" s="134"/>
      <c r="Q344" s="134"/>
      <c r="R344" s="134"/>
      <c r="S344" s="134"/>
      <c r="T344" s="134"/>
      <c r="U344" s="133"/>
    </row>
    <row r="345" spans="1:21" x14ac:dyDescent="0.25">
      <c r="A345" s="93"/>
      <c r="B345" s="94"/>
      <c r="C345" s="89"/>
      <c r="D345" s="90"/>
      <c r="E345" s="90"/>
      <c r="F345" s="91"/>
      <c r="G345" s="90"/>
      <c r="H345" s="90"/>
      <c r="I345" s="91"/>
      <c r="J345" s="92"/>
      <c r="K345" s="92"/>
      <c r="L345" s="92"/>
      <c r="M345" s="110"/>
      <c r="N345" s="92"/>
      <c r="O345" s="134"/>
      <c r="P345" s="134"/>
      <c r="Q345" s="134"/>
      <c r="R345" s="134"/>
      <c r="S345" s="134"/>
      <c r="T345" s="134"/>
      <c r="U345" s="133"/>
    </row>
    <row r="346" spans="1:21" x14ac:dyDescent="0.25">
      <c r="A346" s="93"/>
      <c r="B346" s="94"/>
      <c r="C346" s="89"/>
      <c r="D346" s="90"/>
      <c r="E346" s="90"/>
      <c r="F346" s="91"/>
      <c r="G346" s="90"/>
      <c r="H346" s="90"/>
      <c r="I346" s="91"/>
      <c r="J346" s="92"/>
      <c r="K346" s="92"/>
      <c r="L346" s="92"/>
      <c r="M346" s="110"/>
      <c r="N346" s="92"/>
      <c r="O346" s="134"/>
      <c r="P346" s="134"/>
      <c r="Q346" s="134"/>
      <c r="R346" s="134"/>
      <c r="S346" s="134"/>
      <c r="T346" s="134"/>
      <c r="U346" s="133"/>
    </row>
    <row r="347" spans="1:21" x14ac:dyDescent="0.25">
      <c r="A347" s="93"/>
      <c r="B347" s="94"/>
      <c r="C347" s="89"/>
      <c r="D347" s="90"/>
      <c r="E347" s="90"/>
      <c r="F347" s="91"/>
      <c r="G347" s="90"/>
      <c r="H347" s="90"/>
      <c r="I347" s="91"/>
      <c r="J347" s="92"/>
      <c r="K347" s="92"/>
      <c r="L347" s="92"/>
      <c r="M347" s="110"/>
      <c r="N347" s="92"/>
      <c r="O347" s="134"/>
      <c r="P347" s="134"/>
      <c r="Q347" s="134"/>
      <c r="R347" s="134"/>
      <c r="S347" s="134"/>
      <c r="T347" s="134"/>
      <c r="U347" s="133"/>
    </row>
    <row r="348" spans="1:21" x14ac:dyDescent="0.25">
      <c r="A348" s="93"/>
      <c r="B348" s="94"/>
      <c r="C348" s="89"/>
      <c r="D348" s="90"/>
      <c r="E348" s="90"/>
      <c r="F348" s="91"/>
      <c r="G348" s="90"/>
      <c r="H348" s="90"/>
      <c r="I348" s="91"/>
      <c r="J348" s="92"/>
      <c r="K348" s="92"/>
      <c r="L348" s="92"/>
      <c r="M348" s="110"/>
      <c r="N348" s="92"/>
      <c r="O348" s="134"/>
      <c r="P348" s="134"/>
      <c r="Q348" s="134"/>
      <c r="R348" s="134"/>
      <c r="S348" s="134"/>
      <c r="T348" s="134"/>
      <c r="U348" s="133"/>
    </row>
    <row r="349" spans="1:21" x14ac:dyDescent="0.25">
      <c r="A349" s="93"/>
      <c r="B349" s="94"/>
      <c r="C349" s="89"/>
      <c r="D349" s="90"/>
      <c r="E349" s="90"/>
      <c r="F349" s="91"/>
      <c r="G349" s="90"/>
      <c r="H349" s="90"/>
      <c r="I349" s="91"/>
      <c r="J349" s="92"/>
      <c r="K349" s="92"/>
      <c r="L349" s="92"/>
      <c r="M349" s="110"/>
      <c r="N349" s="92"/>
      <c r="O349" s="134"/>
      <c r="P349" s="134"/>
      <c r="Q349" s="134"/>
      <c r="R349" s="134"/>
      <c r="S349" s="134"/>
      <c r="T349" s="134"/>
      <c r="U349" s="133"/>
    </row>
    <row r="350" spans="1:21" x14ac:dyDescent="0.25">
      <c r="A350" s="93"/>
      <c r="B350" s="94"/>
      <c r="C350" s="89"/>
      <c r="D350" s="90"/>
      <c r="E350" s="90"/>
      <c r="F350" s="91"/>
      <c r="G350" s="90"/>
      <c r="H350" s="90"/>
      <c r="I350" s="91"/>
      <c r="J350" s="92"/>
      <c r="K350" s="92"/>
      <c r="L350" s="92"/>
      <c r="M350" s="110"/>
      <c r="N350" s="92"/>
      <c r="O350" s="134"/>
      <c r="P350" s="134"/>
      <c r="Q350" s="134"/>
      <c r="R350" s="134"/>
      <c r="S350" s="134"/>
      <c r="T350" s="134"/>
      <c r="U350" s="133"/>
    </row>
    <row r="351" spans="1:21" x14ac:dyDescent="0.25">
      <c r="A351" s="93"/>
      <c r="B351" s="94"/>
      <c r="C351" s="89"/>
      <c r="D351" s="90"/>
      <c r="E351" s="90"/>
      <c r="F351" s="91"/>
      <c r="G351" s="90"/>
      <c r="H351" s="90"/>
      <c r="I351" s="91"/>
      <c r="J351" s="92"/>
      <c r="K351" s="92"/>
      <c r="L351" s="92"/>
      <c r="M351" s="110"/>
      <c r="N351" s="92"/>
      <c r="O351" s="134"/>
      <c r="P351" s="134"/>
      <c r="Q351" s="134"/>
      <c r="R351" s="134"/>
      <c r="S351" s="134"/>
      <c r="T351" s="134"/>
      <c r="U351" s="133"/>
    </row>
    <row r="352" spans="1:21" x14ac:dyDescent="0.25">
      <c r="A352" s="93"/>
      <c r="B352" s="94"/>
      <c r="C352" s="89"/>
      <c r="D352" s="90"/>
      <c r="E352" s="90"/>
      <c r="F352" s="91"/>
      <c r="G352" s="90"/>
      <c r="H352" s="90"/>
      <c r="I352" s="91"/>
      <c r="J352" s="92"/>
      <c r="K352" s="92"/>
      <c r="L352" s="92"/>
      <c r="M352" s="110"/>
      <c r="N352" s="92"/>
      <c r="O352" s="134"/>
      <c r="P352" s="134"/>
      <c r="Q352" s="134"/>
      <c r="R352" s="134"/>
      <c r="S352" s="134"/>
      <c r="T352" s="134"/>
      <c r="U352" s="133"/>
    </row>
    <row r="353" spans="1:21" x14ac:dyDescent="0.25">
      <c r="A353" s="93"/>
      <c r="B353" s="94"/>
      <c r="C353" s="89"/>
      <c r="D353" s="90"/>
      <c r="E353" s="90"/>
      <c r="F353" s="91"/>
      <c r="G353" s="90"/>
      <c r="H353" s="90"/>
      <c r="I353" s="91"/>
      <c r="J353" s="92"/>
      <c r="K353" s="92"/>
      <c r="L353" s="92"/>
      <c r="M353" s="110"/>
      <c r="N353" s="92"/>
      <c r="O353" s="134"/>
      <c r="P353" s="134"/>
      <c r="Q353" s="134"/>
      <c r="R353" s="134"/>
      <c r="S353" s="134"/>
      <c r="T353" s="134"/>
      <c r="U353" s="133"/>
    </row>
    <row r="354" spans="1:21" x14ac:dyDescent="0.25">
      <c r="A354" s="93"/>
      <c r="B354" s="94"/>
      <c r="C354" s="89"/>
      <c r="D354" s="90"/>
      <c r="E354" s="90"/>
      <c r="F354" s="91"/>
      <c r="G354" s="90"/>
      <c r="H354" s="90"/>
      <c r="I354" s="91"/>
      <c r="J354" s="92"/>
      <c r="K354" s="92"/>
      <c r="L354" s="92"/>
      <c r="M354" s="110"/>
      <c r="N354" s="92"/>
      <c r="O354" s="134"/>
      <c r="P354" s="134"/>
      <c r="Q354" s="134"/>
      <c r="R354" s="134"/>
      <c r="S354" s="134"/>
      <c r="T354" s="134"/>
      <c r="U354" s="133"/>
    </row>
    <row r="355" spans="1:21" x14ac:dyDescent="0.25">
      <c r="A355" s="93"/>
      <c r="B355" s="94"/>
      <c r="C355" s="89"/>
      <c r="D355" s="90"/>
      <c r="E355" s="90"/>
      <c r="F355" s="91"/>
      <c r="G355" s="90"/>
      <c r="H355" s="90"/>
      <c r="I355" s="91"/>
      <c r="J355" s="92"/>
      <c r="K355" s="92"/>
      <c r="L355" s="92"/>
      <c r="M355" s="110"/>
      <c r="N355" s="92"/>
      <c r="O355" s="134"/>
      <c r="P355" s="134"/>
      <c r="Q355" s="134"/>
      <c r="R355" s="134"/>
      <c r="S355" s="134"/>
      <c r="T355" s="134"/>
      <c r="U355" s="133"/>
    </row>
    <row r="356" spans="1:21" x14ac:dyDescent="0.25">
      <c r="A356" s="93"/>
      <c r="B356" s="94"/>
      <c r="C356" s="89"/>
      <c r="D356" s="90"/>
      <c r="E356" s="90"/>
      <c r="F356" s="91"/>
      <c r="G356" s="90"/>
      <c r="H356" s="90"/>
      <c r="I356" s="91"/>
      <c r="J356" s="92"/>
      <c r="K356" s="92"/>
      <c r="L356" s="92"/>
      <c r="M356" s="110"/>
      <c r="N356" s="92"/>
      <c r="O356" s="134"/>
      <c r="P356" s="134"/>
      <c r="Q356" s="134"/>
      <c r="R356" s="134"/>
      <c r="S356" s="134"/>
      <c r="T356" s="134"/>
      <c r="U356" s="133"/>
    </row>
    <row r="357" spans="1:21" x14ac:dyDescent="0.25">
      <c r="A357" s="93"/>
      <c r="B357" s="94"/>
      <c r="C357" s="89"/>
      <c r="D357" s="90"/>
      <c r="E357" s="90"/>
      <c r="F357" s="91"/>
      <c r="G357" s="90"/>
      <c r="H357" s="90"/>
      <c r="I357" s="91"/>
      <c r="J357" s="92"/>
      <c r="K357" s="92"/>
      <c r="L357" s="92"/>
      <c r="M357" s="110"/>
      <c r="N357" s="92"/>
      <c r="O357" s="134"/>
      <c r="P357" s="134"/>
      <c r="Q357" s="134"/>
      <c r="R357" s="134"/>
      <c r="S357" s="134"/>
      <c r="T357" s="134"/>
      <c r="U357" s="133"/>
    </row>
    <row r="358" spans="1:21" x14ac:dyDescent="0.25">
      <c r="A358" s="93"/>
      <c r="B358" s="94"/>
      <c r="C358" s="89"/>
      <c r="D358" s="90"/>
      <c r="E358" s="90"/>
      <c r="F358" s="91"/>
      <c r="G358" s="90"/>
      <c r="H358" s="90"/>
      <c r="I358" s="91"/>
      <c r="J358" s="92"/>
      <c r="K358" s="92"/>
      <c r="L358" s="92"/>
      <c r="M358" s="110"/>
      <c r="N358" s="92"/>
      <c r="O358" s="134"/>
      <c r="P358" s="134"/>
      <c r="Q358" s="134"/>
      <c r="R358" s="134"/>
      <c r="S358" s="134"/>
      <c r="T358" s="134"/>
      <c r="U358" s="133"/>
    </row>
    <row r="359" spans="1:21" x14ac:dyDescent="0.25">
      <c r="A359" s="93"/>
      <c r="B359" s="94"/>
      <c r="C359" s="89"/>
      <c r="D359" s="90"/>
      <c r="E359" s="90"/>
      <c r="F359" s="91"/>
      <c r="G359" s="90"/>
      <c r="H359" s="90"/>
      <c r="I359" s="91"/>
      <c r="J359" s="92"/>
      <c r="K359" s="92"/>
      <c r="L359" s="92"/>
      <c r="M359" s="110"/>
      <c r="N359" s="92"/>
      <c r="O359" s="134"/>
      <c r="P359" s="134"/>
      <c r="Q359" s="134"/>
      <c r="R359" s="134"/>
      <c r="S359" s="134"/>
      <c r="T359" s="134"/>
      <c r="U359" s="133"/>
    </row>
    <row r="360" spans="1:21" x14ac:dyDescent="0.25">
      <c r="A360" s="93"/>
      <c r="B360" s="94"/>
      <c r="C360" s="89"/>
      <c r="D360" s="90"/>
      <c r="E360" s="90"/>
      <c r="F360" s="91"/>
      <c r="G360" s="90"/>
      <c r="H360" s="90"/>
      <c r="I360" s="91"/>
      <c r="J360" s="92"/>
      <c r="K360" s="92"/>
      <c r="L360" s="92"/>
      <c r="M360" s="110"/>
      <c r="N360" s="92"/>
      <c r="O360" s="134"/>
      <c r="P360" s="134"/>
      <c r="Q360" s="134"/>
      <c r="R360" s="134"/>
      <c r="S360" s="134"/>
      <c r="T360" s="134"/>
      <c r="U360" s="133"/>
    </row>
    <row r="361" spans="1:21" x14ac:dyDescent="0.25">
      <c r="A361" s="93"/>
      <c r="B361" s="94"/>
      <c r="C361" s="89"/>
      <c r="D361" s="90"/>
      <c r="E361" s="90"/>
      <c r="F361" s="91"/>
      <c r="G361" s="90"/>
      <c r="H361" s="90"/>
      <c r="I361" s="91"/>
      <c r="J361" s="92"/>
      <c r="K361" s="92"/>
      <c r="L361" s="92"/>
      <c r="M361" s="110"/>
      <c r="N361" s="92"/>
      <c r="O361" s="134"/>
      <c r="P361" s="134"/>
      <c r="Q361" s="134"/>
      <c r="R361" s="134"/>
      <c r="S361" s="134"/>
      <c r="T361" s="134"/>
      <c r="U361" s="133"/>
    </row>
    <row r="362" spans="1:21" x14ac:dyDescent="0.25">
      <c r="A362" s="93"/>
      <c r="B362" s="94"/>
      <c r="C362" s="89"/>
      <c r="D362" s="90"/>
      <c r="E362" s="90"/>
      <c r="F362" s="91"/>
      <c r="G362" s="90"/>
      <c r="H362" s="90"/>
      <c r="I362" s="91"/>
      <c r="J362" s="92"/>
      <c r="K362" s="92"/>
      <c r="L362" s="92"/>
      <c r="M362" s="110"/>
      <c r="N362" s="92"/>
      <c r="O362" s="134"/>
      <c r="P362" s="134"/>
      <c r="Q362" s="134"/>
      <c r="R362" s="134"/>
      <c r="S362" s="134"/>
      <c r="T362" s="134"/>
      <c r="U362" s="133"/>
    </row>
    <row r="363" spans="1:21" x14ac:dyDescent="0.25">
      <c r="A363" s="93"/>
      <c r="B363" s="94"/>
      <c r="C363" s="89"/>
      <c r="D363" s="90"/>
      <c r="E363" s="90"/>
      <c r="F363" s="91"/>
      <c r="G363" s="90"/>
      <c r="H363" s="90"/>
      <c r="I363" s="91"/>
      <c r="J363" s="92"/>
      <c r="K363" s="92"/>
      <c r="L363" s="92"/>
      <c r="M363" s="110"/>
      <c r="N363" s="92"/>
      <c r="O363" s="134"/>
      <c r="P363" s="134"/>
      <c r="Q363" s="134"/>
      <c r="R363" s="134"/>
      <c r="S363" s="134"/>
      <c r="T363" s="134"/>
      <c r="U363" s="133"/>
    </row>
    <row r="364" spans="1:21" x14ac:dyDescent="0.25">
      <c r="A364" s="93"/>
      <c r="B364" s="94"/>
      <c r="C364" s="89"/>
      <c r="D364" s="90"/>
      <c r="E364" s="90"/>
      <c r="F364" s="91"/>
      <c r="G364" s="90"/>
      <c r="H364" s="90"/>
      <c r="I364" s="91"/>
      <c r="J364" s="92"/>
      <c r="K364" s="92"/>
      <c r="L364" s="92"/>
      <c r="M364" s="110"/>
      <c r="N364" s="92"/>
      <c r="O364" s="134"/>
      <c r="P364" s="134"/>
      <c r="Q364" s="134"/>
      <c r="R364" s="134"/>
      <c r="S364" s="134"/>
      <c r="T364" s="134"/>
      <c r="U364" s="133"/>
    </row>
    <row r="365" spans="1:21" x14ac:dyDescent="0.25">
      <c r="A365" s="93"/>
      <c r="B365" s="94"/>
      <c r="C365" s="89"/>
      <c r="D365" s="90"/>
      <c r="E365" s="90"/>
      <c r="F365" s="91"/>
      <c r="G365" s="90"/>
      <c r="H365" s="90"/>
      <c r="I365" s="91"/>
      <c r="J365" s="92"/>
      <c r="K365" s="92"/>
      <c r="L365" s="92"/>
      <c r="M365" s="110"/>
      <c r="N365" s="92"/>
      <c r="O365" s="134"/>
      <c r="P365" s="134"/>
      <c r="Q365" s="134"/>
      <c r="R365" s="134"/>
      <c r="S365" s="134"/>
      <c r="T365" s="134"/>
      <c r="U365" s="133"/>
    </row>
    <row r="366" spans="1:21" x14ac:dyDescent="0.25">
      <c r="A366" s="93"/>
      <c r="B366" s="94"/>
      <c r="C366" s="89"/>
      <c r="D366" s="90"/>
      <c r="E366" s="90"/>
      <c r="F366" s="91"/>
      <c r="G366" s="90"/>
      <c r="H366" s="90"/>
      <c r="I366" s="91"/>
      <c r="J366" s="92"/>
      <c r="K366" s="92"/>
      <c r="L366" s="92"/>
      <c r="M366" s="110"/>
      <c r="N366" s="92"/>
      <c r="O366" s="134"/>
      <c r="P366" s="134"/>
      <c r="Q366" s="134"/>
      <c r="R366" s="134"/>
      <c r="S366" s="134"/>
      <c r="T366" s="134"/>
      <c r="U366" s="133"/>
    </row>
    <row r="367" spans="1:21" x14ac:dyDescent="0.25">
      <c r="A367" s="93"/>
      <c r="B367" s="94"/>
      <c r="C367" s="89"/>
      <c r="D367" s="90"/>
      <c r="E367" s="90"/>
      <c r="F367" s="91"/>
      <c r="G367" s="90"/>
      <c r="H367" s="90"/>
      <c r="I367" s="91"/>
      <c r="J367" s="92"/>
      <c r="K367" s="92"/>
      <c r="L367" s="92"/>
      <c r="M367" s="110"/>
      <c r="N367" s="92"/>
      <c r="O367" s="134"/>
      <c r="P367" s="134"/>
      <c r="Q367" s="134"/>
      <c r="R367" s="134"/>
      <c r="S367" s="134"/>
      <c r="T367" s="134"/>
      <c r="U367" s="133"/>
    </row>
    <row r="368" spans="1:21" x14ac:dyDescent="0.25">
      <c r="A368" s="93"/>
      <c r="B368" s="94"/>
      <c r="C368" s="89"/>
      <c r="D368" s="90"/>
      <c r="E368" s="90"/>
      <c r="F368" s="91"/>
      <c r="G368" s="90"/>
      <c r="H368" s="90"/>
      <c r="I368" s="91"/>
      <c r="J368" s="92"/>
      <c r="K368" s="92"/>
      <c r="L368" s="92"/>
      <c r="M368" s="110"/>
      <c r="N368" s="92"/>
      <c r="O368" s="134"/>
      <c r="P368" s="134"/>
      <c r="Q368" s="134"/>
      <c r="R368" s="134"/>
      <c r="S368" s="134"/>
      <c r="T368" s="134"/>
      <c r="U368" s="133"/>
    </row>
    <row r="369" spans="1:21" x14ac:dyDescent="0.25">
      <c r="A369" s="93"/>
      <c r="B369" s="94"/>
      <c r="C369" s="89"/>
      <c r="D369" s="90"/>
      <c r="E369" s="90"/>
      <c r="F369" s="91"/>
      <c r="G369" s="90"/>
      <c r="H369" s="90"/>
      <c r="I369" s="91"/>
      <c r="J369" s="92"/>
      <c r="K369" s="92"/>
      <c r="L369" s="92"/>
      <c r="M369" s="110"/>
      <c r="N369" s="92"/>
      <c r="O369" s="134"/>
      <c r="P369" s="134"/>
      <c r="Q369" s="134"/>
      <c r="R369" s="134"/>
      <c r="S369" s="134"/>
      <c r="T369" s="134"/>
      <c r="U369" s="133"/>
    </row>
    <row r="370" spans="1:21" x14ac:dyDescent="0.25">
      <c r="A370" s="93"/>
      <c r="B370" s="94"/>
      <c r="C370" s="89"/>
      <c r="D370" s="90"/>
      <c r="E370" s="90"/>
      <c r="F370" s="91"/>
      <c r="G370" s="90"/>
      <c r="H370" s="90"/>
      <c r="I370" s="91"/>
      <c r="J370" s="92"/>
      <c r="K370" s="92"/>
      <c r="L370" s="92"/>
      <c r="M370" s="110"/>
      <c r="N370" s="92"/>
      <c r="O370" s="134"/>
      <c r="P370" s="134"/>
      <c r="Q370" s="134"/>
      <c r="R370" s="134"/>
      <c r="S370" s="134"/>
      <c r="T370" s="134"/>
      <c r="U370" s="133"/>
    </row>
    <row r="371" spans="1:21" x14ac:dyDescent="0.25">
      <c r="A371" s="93"/>
      <c r="B371" s="94"/>
      <c r="C371" s="89"/>
      <c r="D371" s="90"/>
      <c r="E371" s="90"/>
      <c r="F371" s="91"/>
      <c r="G371" s="90"/>
      <c r="H371" s="90"/>
      <c r="I371" s="91"/>
      <c r="J371" s="92"/>
      <c r="K371" s="92"/>
      <c r="L371" s="92"/>
      <c r="M371" s="110"/>
      <c r="N371" s="92"/>
      <c r="O371" s="134"/>
      <c r="P371" s="134"/>
      <c r="Q371" s="134"/>
      <c r="R371" s="134"/>
      <c r="S371" s="134"/>
      <c r="T371" s="134"/>
      <c r="U371" s="133"/>
    </row>
    <row r="372" spans="1:21" x14ac:dyDescent="0.25">
      <c r="A372" s="93"/>
      <c r="B372" s="94"/>
      <c r="C372" s="89"/>
      <c r="D372" s="90"/>
      <c r="E372" s="90"/>
      <c r="F372" s="91"/>
      <c r="G372" s="90"/>
      <c r="H372" s="90"/>
      <c r="I372" s="91"/>
      <c r="J372" s="92"/>
      <c r="K372" s="92"/>
      <c r="L372" s="92"/>
      <c r="M372" s="110"/>
      <c r="N372" s="92"/>
      <c r="O372" s="134"/>
      <c r="P372" s="134"/>
      <c r="Q372" s="134"/>
      <c r="R372" s="134"/>
      <c r="S372" s="134"/>
      <c r="T372" s="134"/>
      <c r="U372" s="133"/>
    </row>
    <row r="373" spans="1:21" x14ac:dyDescent="0.25">
      <c r="A373" s="93"/>
      <c r="B373" s="94"/>
      <c r="C373" s="89"/>
      <c r="D373" s="90"/>
      <c r="E373" s="90"/>
      <c r="F373" s="91"/>
      <c r="G373" s="90"/>
      <c r="H373" s="90"/>
      <c r="I373" s="91"/>
      <c r="J373" s="92"/>
      <c r="K373" s="92"/>
      <c r="L373" s="92"/>
      <c r="M373" s="110"/>
      <c r="N373" s="92"/>
      <c r="O373" s="134"/>
      <c r="P373" s="134"/>
      <c r="Q373" s="134"/>
      <c r="R373" s="134"/>
      <c r="S373" s="134"/>
      <c r="T373" s="134"/>
      <c r="U373" s="133"/>
    </row>
    <row r="374" spans="1:21" x14ac:dyDescent="0.25">
      <c r="A374" s="93"/>
      <c r="B374" s="94"/>
      <c r="C374" s="89"/>
      <c r="D374" s="90"/>
      <c r="E374" s="90"/>
      <c r="F374" s="91"/>
      <c r="G374" s="90"/>
      <c r="H374" s="90"/>
      <c r="I374" s="91"/>
      <c r="J374" s="92"/>
      <c r="K374" s="92"/>
      <c r="L374" s="92"/>
      <c r="M374" s="110"/>
      <c r="N374" s="92"/>
      <c r="O374" s="134"/>
      <c r="P374" s="134"/>
      <c r="Q374" s="134"/>
      <c r="R374" s="134"/>
      <c r="S374" s="134"/>
      <c r="T374" s="134"/>
      <c r="U374" s="133"/>
    </row>
    <row r="375" spans="1:21" x14ac:dyDescent="0.25">
      <c r="A375" s="93"/>
      <c r="B375" s="94"/>
      <c r="C375" s="89"/>
      <c r="D375" s="90"/>
      <c r="E375" s="90"/>
      <c r="F375" s="91"/>
      <c r="G375" s="90"/>
      <c r="H375" s="90"/>
      <c r="I375" s="91"/>
      <c r="J375" s="92"/>
      <c r="K375" s="92"/>
      <c r="L375" s="92"/>
      <c r="M375" s="110"/>
      <c r="N375" s="92"/>
      <c r="O375" s="134"/>
      <c r="P375" s="134"/>
      <c r="Q375" s="134"/>
      <c r="R375" s="134"/>
      <c r="S375" s="134"/>
      <c r="T375" s="134"/>
      <c r="U375" s="133"/>
    </row>
    <row r="376" spans="1:21" x14ac:dyDescent="0.25">
      <c r="A376" s="93"/>
      <c r="B376" s="94"/>
      <c r="C376" s="89"/>
      <c r="D376" s="90"/>
      <c r="E376" s="90"/>
      <c r="F376" s="91"/>
      <c r="G376" s="90"/>
      <c r="H376" s="90"/>
      <c r="I376" s="91"/>
      <c r="J376" s="92"/>
      <c r="K376" s="92"/>
      <c r="L376" s="92"/>
      <c r="M376" s="110"/>
      <c r="N376" s="92"/>
      <c r="O376" s="134"/>
      <c r="P376" s="134"/>
      <c r="Q376" s="134"/>
      <c r="R376" s="134"/>
      <c r="S376" s="134"/>
      <c r="T376" s="134"/>
      <c r="U376" s="133"/>
    </row>
    <row r="377" spans="1:21" x14ac:dyDescent="0.25">
      <c r="A377" s="93"/>
      <c r="B377" s="94"/>
      <c r="C377" s="89"/>
      <c r="D377" s="90"/>
      <c r="E377" s="90"/>
      <c r="F377" s="91"/>
      <c r="G377" s="90"/>
      <c r="H377" s="90"/>
      <c r="I377" s="91"/>
      <c r="J377" s="92"/>
      <c r="K377" s="92"/>
      <c r="L377" s="92"/>
      <c r="M377" s="110"/>
      <c r="N377" s="92"/>
      <c r="O377" s="134"/>
      <c r="P377" s="134"/>
      <c r="Q377" s="134"/>
      <c r="R377" s="134"/>
      <c r="S377" s="134"/>
      <c r="T377" s="134"/>
      <c r="U377" s="133"/>
    </row>
    <row r="378" spans="1:21" x14ac:dyDescent="0.25">
      <c r="A378" s="93"/>
      <c r="B378" s="94"/>
      <c r="C378" s="89"/>
      <c r="D378" s="90"/>
      <c r="E378" s="90"/>
      <c r="F378" s="91"/>
      <c r="G378" s="90"/>
      <c r="H378" s="90"/>
      <c r="I378" s="91"/>
      <c r="J378" s="92"/>
      <c r="K378" s="92"/>
      <c r="L378" s="92"/>
      <c r="M378" s="110"/>
      <c r="N378" s="92"/>
      <c r="O378" s="134"/>
      <c r="P378" s="134"/>
      <c r="Q378" s="134"/>
      <c r="R378" s="134"/>
      <c r="S378" s="134"/>
      <c r="T378" s="134"/>
      <c r="U378" s="133"/>
    </row>
    <row r="379" spans="1:21" x14ac:dyDescent="0.25">
      <c r="A379" s="93"/>
      <c r="B379" s="94"/>
      <c r="C379" s="89"/>
      <c r="D379" s="90"/>
      <c r="E379" s="90"/>
      <c r="F379" s="91"/>
      <c r="G379" s="90"/>
      <c r="H379" s="90"/>
      <c r="I379" s="91"/>
      <c r="J379" s="92"/>
      <c r="K379" s="92"/>
      <c r="L379" s="92"/>
      <c r="M379" s="110"/>
      <c r="N379" s="92"/>
      <c r="O379" s="134"/>
      <c r="P379" s="134"/>
      <c r="Q379" s="134"/>
      <c r="R379" s="134"/>
      <c r="S379" s="134"/>
      <c r="T379" s="134"/>
      <c r="U379" s="133"/>
    </row>
    <row r="380" spans="1:21" x14ac:dyDescent="0.25">
      <c r="A380" s="93"/>
      <c r="B380" s="94"/>
      <c r="C380" s="89"/>
      <c r="D380" s="90"/>
      <c r="E380" s="90"/>
      <c r="F380" s="91"/>
      <c r="G380" s="90"/>
      <c r="H380" s="90"/>
      <c r="I380" s="91"/>
      <c r="J380" s="92"/>
      <c r="K380" s="92"/>
      <c r="L380" s="92"/>
      <c r="M380" s="110"/>
      <c r="N380" s="92"/>
      <c r="O380" s="134"/>
      <c r="P380" s="134"/>
      <c r="Q380" s="134"/>
      <c r="R380" s="134"/>
      <c r="S380" s="134"/>
      <c r="T380" s="134"/>
      <c r="U380" s="133"/>
    </row>
    <row r="381" spans="1:21" x14ac:dyDescent="0.25">
      <c r="A381" s="93"/>
      <c r="B381" s="94"/>
      <c r="C381" s="89"/>
      <c r="D381" s="90"/>
      <c r="E381" s="90"/>
      <c r="F381" s="91"/>
      <c r="G381" s="90"/>
      <c r="H381" s="90"/>
      <c r="I381" s="91"/>
      <c r="J381" s="92"/>
      <c r="K381" s="92"/>
      <c r="L381" s="92"/>
      <c r="M381" s="110"/>
      <c r="N381" s="92"/>
      <c r="O381" s="134"/>
      <c r="P381" s="134"/>
      <c r="Q381" s="134"/>
      <c r="R381" s="134"/>
      <c r="S381" s="134"/>
      <c r="T381" s="134"/>
      <c r="U381" s="133"/>
    </row>
    <row r="382" spans="1:21" x14ac:dyDescent="0.25">
      <c r="A382" s="93"/>
      <c r="B382" s="94"/>
      <c r="C382" s="89"/>
      <c r="D382" s="90"/>
      <c r="E382" s="90"/>
      <c r="F382" s="91"/>
      <c r="G382" s="90"/>
      <c r="H382" s="90"/>
      <c r="I382" s="91"/>
      <c r="J382" s="92"/>
      <c r="K382" s="92"/>
      <c r="L382" s="92"/>
      <c r="M382" s="110"/>
      <c r="N382" s="92"/>
      <c r="O382" s="134"/>
      <c r="P382" s="134"/>
      <c r="Q382" s="134"/>
      <c r="R382" s="134"/>
      <c r="S382" s="134"/>
      <c r="T382" s="134"/>
      <c r="U382" s="133"/>
    </row>
    <row r="383" spans="1:21" x14ac:dyDescent="0.25">
      <c r="A383" s="93"/>
      <c r="B383" s="94"/>
      <c r="C383" s="89"/>
      <c r="D383" s="90"/>
      <c r="E383" s="90"/>
      <c r="F383" s="91"/>
      <c r="G383" s="90"/>
      <c r="H383" s="90"/>
      <c r="I383" s="91"/>
      <c r="J383" s="92"/>
      <c r="K383" s="92"/>
      <c r="L383" s="92"/>
      <c r="M383" s="110"/>
      <c r="N383" s="92"/>
      <c r="O383" s="134"/>
      <c r="P383" s="134"/>
      <c r="Q383" s="134"/>
      <c r="R383" s="134"/>
      <c r="S383" s="134"/>
      <c r="T383" s="134"/>
      <c r="U383" s="133"/>
    </row>
    <row r="384" spans="1:21" x14ac:dyDescent="0.25">
      <c r="A384" s="93"/>
      <c r="B384" s="94"/>
      <c r="C384" s="89"/>
      <c r="D384" s="90"/>
      <c r="E384" s="90"/>
      <c r="F384" s="91"/>
      <c r="G384" s="90"/>
      <c r="H384" s="90"/>
      <c r="I384" s="91"/>
      <c r="J384" s="92"/>
      <c r="K384" s="92"/>
      <c r="L384" s="92"/>
      <c r="M384" s="110"/>
      <c r="N384" s="92"/>
      <c r="O384" s="134"/>
      <c r="P384" s="134"/>
      <c r="Q384" s="134"/>
      <c r="R384" s="134"/>
      <c r="S384" s="134"/>
      <c r="T384" s="134"/>
      <c r="U384" s="133"/>
    </row>
    <row r="385" spans="1:21" x14ac:dyDescent="0.25">
      <c r="A385" s="93"/>
      <c r="B385" s="94"/>
      <c r="C385" s="89"/>
      <c r="D385" s="90"/>
      <c r="E385" s="90"/>
      <c r="F385" s="91"/>
      <c r="G385" s="90"/>
      <c r="H385" s="90"/>
      <c r="I385" s="91"/>
      <c r="J385" s="92"/>
      <c r="K385" s="92"/>
      <c r="L385" s="92"/>
      <c r="M385" s="110"/>
      <c r="N385" s="92"/>
      <c r="O385" s="134"/>
      <c r="P385" s="134"/>
      <c r="Q385" s="134"/>
      <c r="R385" s="134"/>
      <c r="S385" s="134"/>
      <c r="T385" s="134"/>
      <c r="U385" s="133"/>
    </row>
    <row r="386" spans="1:21" x14ac:dyDescent="0.25">
      <c r="A386" s="93"/>
      <c r="B386" s="94"/>
      <c r="C386" s="89"/>
      <c r="D386" s="90"/>
      <c r="E386" s="90"/>
      <c r="F386" s="91"/>
      <c r="G386" s="90"/>
      <c r="H386" s="90"/>
      <c r="I386" s="91"/>
      <c r="J386" s="92"/>
      <c r="K386" s="92"/>
      <c r="L386" s="92"/>
      <c r="M386" s="110"/>
      <c r="N386" s="92"/>
      <c r="O386" s="134"/>
      <c r="P386" s="134"/>
      <c r="Q386" s="134"/>
      <c r="R386" s="134"/>
      <c r="S386" s="134"/>
      <c r="T386" s="134"/>
      <c r="U386" s="133"/>
    </row>
    <row r="387" spans="1:21" x14ac:dyDescent="0.25">
      <c r="A387" s="93"/>
      <c r="B387" s="94"/>
      <c r="C387" s="89"/>
      <c r="D387" s="90"/>
      <c r="E387" s="90"/>
      <c r="F387" s="91"/>
      <c r="G387" s="90"/>
      <c r="H387" s="90"/>
      <c r="I387" s="91"/>
      <c r="J387" s="92"/>
      <c r="K387" s="92"/>
      <c r="L387" s="92"/>
      <c r="M387" s="110"/>
      <c r="N387" s="92"/>
      <c r="O387" s="134"/>
      <c r="P387" s="134"/>
      <c r="Q387" s="134"/>
      <c r="R387" s="134"/>
      <c r="S387" s="134"/>
      <c r="T387" s="134"/>
      <c r="U387" s="133"/>
    </row>
    <row r="388" spans="1:21" x14ac:dyDescent="0.25">
      <c r="A388" s="93"/>
      <c r="B388" s="94"/>
      <c r="C388" s="89"/>
      <c r="D388" s="90"/>
      <c r="E388" s="90"/>
      <c r="F388" s="91"/>
      <c r="G388" s="90"/>
      <c r="H388" s="90"/>
      <c r="I388" s="91"/>
      <c r="J388" s="92"/>
      <c r="K388" s="92"/>
      <c r="L388" s="92"/>
      <c r="M388" s="110"/>
      <c r="N388" s="92"/>
      <c r="O388" s="134"/>
      <c r="P388" s="134"/>
      <c r="Q388" s="134"/>
      <c r="R388" s="134"/>
      <c r="S388" s="134"/>
      <c r="T388" s="134"/>
      <c r="U388" s="133"/>
    </row>
    <row r="389" spans="1:21" x14ac:dyDescent="0.25">
      <c r="A389" s="93"/>
      <c r="B389" s="94"/>
      <c r="C389" s="89"/>
      <c r="D389" s="90"/>
      <c r="E389" s="90"/>
      <c r="F389" s="91"/>
      <c r="G389" s="90"/>
      <c r="H389" s="90"/>
      <c r="I389" s="91"/>
      <c r="J389" s="92"/>
      <c r="K389" s="92"/>
      <c r="L389" s="92"/>
      <c r="M389" s="110"/>
      <c r="N389" s="92"/>
      <c r="O389" s="134"/>
      <c r="P389" s="134"/>
      <c r="Q389" s="134"/>
      <c r="R389" s="134"/>
      <c r="S389" s="134"/>
      <c r="T389" s="134"/>
      <c r="U389" s="133"/>
    </row>
    <row r="390" spans="1:21" x14ac:dyDescent="0.25">
      <c r="A390" s="93"/>
      <c r="B390" s="94"/>
      <c r="C390" s="89"/>
      <c r="D390" s="90"/>
      <c r="E390" s="90"/>
      <c r="F390" s="91"/>
      <c r="G390" s="90"/>
      <c r="H390" s="90"/>
      <c r="I390" s="91"/>
      <c r="J390" s="92"/>
      <c r="K390" s="92"/>
      <c r="L390" s="92"/>
      <c r="M390" s="110"/>
      <c r="N390" s="92"/>
      <c r="O390" s="134"/>
      <c r="P390" s="134"/>
      <c r="Q390" s="134"/>
      <c r="R390" s="134"/>
      <c r="S390" s="134"/>
      <c r="T390" s="134"/>
      <c r="U390" s="133"/>
    </row>
    <row r="391" spans="1:21" x14ac:dyDescent="0.25">
      <c r="A391" s="93"/>
      <c r="B391" s="94"/>
      <c r="C391" s="89"/>
      <c r="D391" s="90"/>
      <c r="E391" s="90"/>
      <c r="F391" s="91"/>
      <c r="G391" s="90"/>
      <c r="H391" s="90"/>
      <c r="I391" s="91"/>
      <c r="J391" s="92"/>
      <c r="K391" s="92"/>
      <c r="L391" s="92"/>
      <c r="M391" s="110"/>
      <c r="N391" s="92"/>
      <c r="O391" s="134"/>
      <c r="P391" s="134"/>
      <c r="Q391" s="134"/>
      <c r="R391" s="134"/>
      <c r="S391" s="134"/>
      <c r="T391" s="134"/>
      <c r="U391" s="133"/>
    </row>
    <row r="392" spans="1:21" x14ac:dyDescent="0.25">
      <c r="A392" s="93"/>
      <c r="B392" s="94"/>
      <c r="C392" s="89"/>
      <c r="D392" s="90"/>
      <c r="E392" s="90"/>
      <c r="F392" s="91"/>
      <c r="G392" s="90"/>
      <c r="H392" s="90"/>
      <c r="I392" s="91"/>
      <c r="J392" s="92"/>
      <c r="K392" s="92"/>
      <c r="L392" s="92"/>
      <c r="M392" s="110"/>
      <c r="N392" s="92"/>
      <c r="O392" s="134"/>
      <c r="P392" s="134"/>
      <c r="Q392" s="134"/>
      <c r="R392" s="134"/>
      <c r="S392" s="134"/>
      <c r="T392" s="134"/>
      <c r="U392" s="133"/>
    </row>
    <row r="393" spans="1:21" x14ac:dyDescent="0.25">
      <c r="A393" s="93"/>
      <c r="B393" s="94"/>
      <c r="C393" s="89"/>
      <c r="D393" s="90"/>
      <c r="E393" s="90"/>
      <c r="F393" s="91"/>
      <c r="G393" s="90"/>
      <c r="H393" s="90"/>
      <c r="I393" s="91"/>
      <c r="J393" s="92"/>
      <c r="K393" s="92"/>
      <c r="L393" s="92"/>
      <c r="M393" s="110"/>
      <c r="N393" s="92"/>
      <c r="O393" s="134"/>
      <c r="P393" s="134"/>
      <c r="Q393" s="134"/>
      <c r="R393" s="134"/>
      <c r="S393" s="134"/>
      <c r="T393" s="134"/>
      <c r="U393" s="133"/>
    </row>
    <row r="394" spans="1:21" x14ac:dyDescent="0.25">
      <c r="A394" s="93"/>
      <c r="B394" s="94"/>
      <c r="C394" s="89"/>
      <c r="D394" s="90"/>
      <c r="E394" s="90"/>
      <c r="F394" s="91"/>
      <c r="G394" s="90"/>
      <c r="H394" s="90"/>
      <c r="I394" s="91"/>
      <c r="J394" s="92"/>
      <c r="K394" s="92"/>
      <c r="L394" s="92"/>
      <c r="M394" s="110"/>
      <c r="N394" s="92"/>
      <c r="O394" s="134"/>
      <c r="P394" s="134"/>
      <c r="Q394" s="134"/>
      <c r="R394" s="134"/>
      <c r="S394" s="134"/>
      <c r="T394" s="134"/>
      <c r="U394" s="133"/>
    </row>
    <row r="395" spans="1:21" x14ac:dyDescent="0.25">
      <c r="A395" s="93"/>
      <c r="B395" s="94"/>
      <c r="C395" s="89"/>
      <c r="D395" s="90"/>
      <c r="E395" s="90"/>
      <c r="F395" s="91"/>
      <c r="G395" s="90"/>
      <c r="H395" s="90"/>
      <c r="I395" s="91"/>
      <c r="J395" s="92"/>
      <c r="K395" s="92"/>
      <c r="L395" s="92"/>
      <c r="M395" s="110"/>
      <c r="N395" s="92"/>
      <c r="O395" s="134"/>
      <c r="P395" s="134"/>
      <c r="Q395" s="134"/>
      <c r="R395" s="134"/>
      <c r="S395" s="134"/>
      <c r="T395" s="134"/>
      <c r="U395" s="133"/>
    </row>
    <row r="396" spans="1:21" x14ac:dyDescent="0.25">
      <c r="A396" s="93"/>
      <c r="B396" s="94"/>
      <c r="C396" s="89"/>
      <c r="D396" s="90"/>
      <c r="E396" s="90"/>
      <c r="F396" s="91"/>
      <c r="G396" s="90"/>
      <c r="H396" s="90"/>
      <c r="I396" s="91"/>
      <c r="J396" s="92"/>
      <c r="K396" s="92"/>
      <c r="L396" s="92"/>
      <c r="M396" s="110"/>
      <c r="N396" s="92"/>
      <c r="O396" s="134"/>
      <c r="P396" s="134"/>
      <c r="Q396" s="134"/>
      <c r="R396" s="134"/>
      <c r="S396" s="134"/>
      <c r="T396" s="134"/>
      <c r="U396" s="133"/>
    </row>
    <row r="397" spans="1:21" x14ac:dyDescent="0.25">
      <c r="A397" s="93"/>
      <c r="B397" s="94"/>
      <c r="C397" s="89"/>
      <c r="D397" s="90"/>
      <c r="E397" s="90"/>
      <c r="F397" s="91"/>
      <c r="G397" s="90"/>
      <c r="H397" s="90"/>
      <c r="I397" s="91"/>
      <c r="J397" s="92"/>
      <c r="K397" s="92"/>
      <c r="L397" s="92"/>
      <c r="M397" s="110"/>
      <c r="N397" s="92"/>
      <c r="O397" s="134"/>
      <c r="P397" s="134"/>
      <c r="Q397" s="134"/>
      <c r="R397" s="134"/>
      <c r="S397" s="134"/>
      <c r="T397" s="134"/>
      <c r="U397" s="133"/>
    </row>
    <row r="398" spans="1:21" x14ac:dyDescent="0.25">
      <c r="A398" s="93"/>
      <c r="B398" s="94"/>
      <c r="C398" s="89"/>
      <c r="D398" s="90"/>
      <c r="E398" s="90"/>
      <c r="F398" s="91"/>
      <c r="G398" s="90"/>
      <c r="H398" s="90"/>
      <c r="I398" s="91"/>
      <c r="J398" s="92"/>
      <c r="K398" s="92"/>
      <c r="L398" s="92"/>
      <c r="M398" s="110"/>
      <c r="N398" s="92"/>
      <c r="O398" s="134"/>
      <c r="P398" s="134"/>
      <c r="Q398" s="134"/>
      <c r="R398" s="134"/>
      <c r="S398" s="134"/>
      <c r="T398" s="134"/>
      <c r="U398" s="133"/>
    </row>
    <row r="399" spans="1:21" x14ac:dyDescent="0.25">
      <c r="A399" s="93"/>
      <c r="B399" s="94"/>
      <c r="C399" s="89"/>
      <c r="D399" s="90"/>
      <c r="E399" s="90"/>
      <c r="F399" s="91"/>
      <c r="G399" s="90"/>
      <c r="H399" s="90"/>
      <c r="I399" s="91"/>
      <c r="J399" s="92"/>
      <c r="K399" s="92"/>
      <c r="L399" s="92"/>
      <c r="M399" s="110"/>
      <c r="N399" s="92"/>
      <c r="O399" s="134"/>
      <c r="P399" s="134"/>
      <c r="Q399" s="134"/>
      <c r="R399" s="134"/>
      <c r="S399" s="134"/>
      <c r="T399" s="134"/>
      <c r="U399" s="133"/>
    </row>
    <row r="400" spans="1:21" x14ac:dyDescent="0.25">
      <c r="A400" s="93"/>
      <c r="B400" s="94"/>
      <c r="C400" s="89"/>
      <c r="D400" s="90"/>
      <c r="E400" s="90"/>
      <c r="F400" s="91"/>
      <c r="G400" s="90"/>
      <c r="H400" s="90"/>
      <c r="I400" s="91"/>
      <c r="J400" s="92"/>
      <c r="K400" s="92"/>
      <c r="L400" s="92"/>
      <c r="M400" s="110"/>
      <c r="N400" s="92"/>
      <c r="O400" s="134"/>
      <c r="P400" s="134"/>
      <c r="Q400" s="134"/>
      <c r="R400" s="134"/>
      <c r="S400" s="134"/>
      <c r="T400" s="134"/>
      <c r="U400" s="133"/>
    </row>
    <row r="401" spans="1:21" x14ac:dyDescent="0.25">
      <c r="A401" s="93"/>
      <c r="B401" s="94"/>
      <c r="C401" s="89"/>
      <c r="D401" s="90"/>
      <c r="E401" s="90"/>
      <c r="F401" s="91"/>
      <c r="G401" s="90"/>
      <c r="H401" s="90"/>
      <c r="I401" s="91"/>
      <c r="J401" s="92"/>
      <c r="K401" s="92"/>
      <c r="L401" s="92"/>
      <c r="M401" s="110"/>
      <c r="N401" s="92"/>
      <c r="O401" s="134"/>
      <c r="P401" s="134"/>
      <c r="Q401" s="134"/>
      <c r="R401" s="134"/>
      <c r="S401" s="134"/>
      <c r="T401" s="134"/>
      <c r="U401" s="133"/>
    </row>
    <row r="402" spans="1:21" x14ac:dyDescent="0.25">
      <c r="A402" s="93"/>
      <c r="B402" s="94"/>
      <c r="C402" s="89"/>
      <c r="D402" s="90"/>
      <c r="E402" s="90"/>
      <c r="F402" s="91"/>
      <c r="G402" s="90"/>
      <c r="H402" s="90"/>
      <c r="I402" s="91"/>
      <c r="J402" s="92"/>
      <c r="K402" s="92"/>
      <c r="L402" s="92"/>
      <c r="M402" s="110"/>
      <c r="N402" s="92"/>
      <c r="O402" s="134"/>
      <c r="P402" s="134"/>
      <c r="Q402" s="134"/>
      <c r="R402" s="134"/>
      <c r="S402" s="134"/>
      <c r="T402" s="134"/>
      <c r="U402" s="133"/>
    </row>
    <row r="403" spans="1:21" x14ac:dyDescent="0.25">
      <c r="A403" s="93"/>
      <c r="B403" s="94"/>
      <c r="C403" s="89"/>
      <c r="D403" s="90"/>
      <c r="E403" s="90"/>
      <c r="F403" s="91"/>
      <c r="G403" s="90"/>
      <c r="H403" s="90"/>
      <c r="I403" s="91"/>
      <c r="J403" s="92"/>
      <c r="K403" s="92"/>
      <c r="L403" s="92"/>
      <c r="M403" s="110"/>
      <c r="N403" s="92"/>
      <c r="O403" s="134"/>
      <c r="P403" s="134"/>
      <c r="Q403" s="134"/>
      <c r="R403" s="134"/>
      <c r="S403" s="134"/>
      <c r="T403" s="134"/>
      <c r="U403" s="133"/>
    </row>
    <row r="404" spans="1:21" x14ac:dyDescent="0.25">
      <c r="A404" s="93"/>
      <c r="B404" s="94"/>
      <c r="C404" s="89"/>
      <c r="D404" s="90"/>
      <c r="E404" s="90"/>
      <c r="F404" s="91"/>
      <c r="G404" s="90"/>
      <c r="H404" s="90"/>
      <c r="I404" s="91"/>
      <c r="J404" s="92"/>
      <c r="K404" s="92"/>
      <c r="L404" s="92"/>
      <c r="M404" s="110"/>
      <c r="N404" s="92"/>
      <c r="O404" s="134"/>
      <c r="P404" s="134"/>
      <c r="Q404" s="134"/>
      <c r="R404" s="134"/>
      <c r="S404" s="134"/>
      <c r="T404" s="134"/>
      <c r="U404" s="133"/>
    </row>
    <row r="405" spans="1:21" x14ac:dyDescent="0.25">
      <c r="A405" s="93"/>
      <c r="B405" s="94"/>
      <c r="C405" s="89"/>
      <c r="D405" s="90"/>
      <c r="E405" s="90"/>
      <c r="F405" s="91"/>
      <c r="G405" s="90"/>
      <c r="H405" s="90"/>
      <c r="I405" s="91"/>
      <c r="J405" s="92"/>
      <c r="K405" s="92"/>
      <c r="L405" s="92"/>
      <c r="M405" s="110"/>
      <c r="N405" s="92"/>
      <c r="O405" s="134"/>
      <c r="P405" s="134"/>
      <c r="Q405" s="134"/>
      <c r="R405" s="134"/>
      <c r="S405" s="134"/>
      <c r="T405" s="134"/>
      <c r="U405" s="133"/>
    </row>
    <row r="406" spans="1:21" x14ac:dyDescent="0.25">
      <c r="A406" s="93"/>
      <c r="B406" s="94"/>
      <c r="C406" s="89"/>
      <c r="D406" s="90"/>
      <c r="E406" s="90"/>
      <c r="F406" s="91"/>
      <c r="G406" s="90"/>
      <c r="H406" s="90"/>
      <c r="I406" s="91"/>
      <c r="J406" s="92"/>
      <c r="K406" s="92"/>
      <c r="L406" s="92"/>
      <c r="M406" s="110"/>
      <c r="N406" s="92"/>
      <c r="O406" s="134"/>
      <c r="P406" s="134"/>
      <c r="Q406" s="134"/>
      <c r="R406" s="134"/>
      <c r="S406" s="134"/>
      <c r="T406" s="134"/>
      <c r="U406" s="133"/>
    </row>
    <row r="407" spans="1:21" x14ac:dyDescent="0.25">
      <c r="A407" s="93"/>
      <c r="B407" s="94"/>
      <c r="C407" s="89"/>
      <c r="D407" s="90"/>
      <c r="E407" s="90"/>
      <c r="F407" s="91"/>
      <c r="G407" s="90"/>
      <c r="H407" s="90"/>
      <c r="I407" s="91"/>
      <c r="J407" s="92"/>
      <c r="K407" s="92"/>
      <c r="L407" s="92"/>
      <c r="M407" s="110"/>
      <c r="N407" s="92"/>
      <c r="O407" s="134"/>
      <c r="P407" s="134"/>
      <c r="Q407" s="134"/>
      <c r="R407" s="134"/>
      <c r="S407" s="134"/>
      <c r="T407" s="134"/>
      <c r="U407" s="133"/>
    </row>
    <row r="408" spans="1:21" x14ac:dyDescent="0.25">
      <c r="A408" s="93"/>
      <c r="B408" s="94"/>
      <c r="C408" s="89"/>
      <c r="D408" s="90"/>
      <c r="E408" s="90"/>
      <c r="F408" s="91"/>
      <c r="G408" s="90"/>
      <c r="H408" s="90"/>
      <c r="I408" s="91"/>
      <c r="J408" s="92"/>
      <c r="K408" s="92"/>
      <c r="L408" s="92"/>
      <c r="M408" s="110"/>
      <c r="N408" s="92"/>
      <c r="O408" s="134"/>
      <c r="P408" s="134"/>
      <c r="Q408" s="134"/>
      <c r="R408" s="134"/>
      <c r="S408" s="134"/>
      <c r="T408" s="134"/>
      <c r="U408" s="133"/>
    </row>
    <row r="409" spans="1:21" x14ac:dyDescent="0.25">
      <c r="A409" s="93"/>
      <c r="B409" s="94"/>
      <c r="C409" s="89"/>
      <c r="D409" s="90"/>
      <c r="E409" s="90"/>
      <c r="F409" s="91"/>
      <c r="G409" s="90"/>
      <c r="H409" s="90"/>
      <c r="I409" s="91"/>
      <c r="J409" s="92"/>
      <c r="K409" s="92"/>
      <c r="L409" s="92"/>
      <c r="M409" s="110"/>
      <c r="N409" s="92"/>
      <c r="O409" s="134"/>
      <c r="P409" s="134"/>
      <c r="Q409" s="134"/>
      <c r="R409" s="134"/>
      <c r="S409" s="134"/>
      <c r="T409" s="134"/>
      <c r="U409" s="133"/>
    </row>
    <row r="410" spans="1:21" x14ac:dyDescent="0.25">
      <c r="A410" s="93"/>
      <c r="B410" s="94"/>
      <c r="C410" s="89"/>
      <c r="D410" s="90"/>
      <c r="E410" s="90"/>
      <c r="F410" s="91"/>
      <c r="G410" s="90"/>
      <c r="H410" s="90"/>
      <c r="I410" s="91"/>
      <c r="J410" s="92"/>
      <c r="K410" s="92"/>
      <c r="L410" s="92"/>
      <c r="M410" s="110"/>
      <c r="N410" s="92"/>
      <c r="O410" s="134"/>
      <c r="P410" s="134"/>
      <c r="Q410" s="134"/>
      <c r="R410" s="134"/>
      <c r="S410" s="134"/>
      <c r="T410" s="134"/>
      <c r="U410" s="133"/>
    </row>
    <row r="411" spans="1:21" x14ac:dyDescent="0.25">
      <c r="A411" s="93"/>
      <c r="B411" s="94"/>
      <c r="C411" s="89"/>
      <c r="D411" s="90"/>
      <c r="E411" s="90"/>
      <c r="F411" s="91"/>
      <c r="G411" s="90"/>
      <c r="H411" s="90"/>
      <c r="I411" s="91"/>
      <c r="J411" s="92"/>
      <c r="K411" s="92"/>
      <c r="L411" s="92"/>
      <c r="M411" s="110"/>
      <c r="N411" s="92"/>
      <c r="O411" s="134"/>
      <c r="P411" s="134"/>
      <c r="Q411" s="134"/>
      <c r="R411" s="134"/>
      <c r="S411" s="134"/>
      <c r="T411" s="134"/>
      <c r="U411" s="133"/>
    </row>
    <row r="412" spans="1:21" x14ac:dyDescent="0.25">
      <c r="A412" s="93"/>
      <c r="B412" s="94"/>
      <c r="C412" s="89"/>
      <c r="D412" s="90"/>
      <c r="E412" s="90"/>
      <c r="F412" s="91"/>
      <c r="G412" s="90"/>
      <c r="H412" s="90"/>
      <c r="I412" s="91"/>
      <c r="J412" s="92"/>
      <c r="K412" s="92"/>
      <c r="L412" s="92"/>
      <c r="M412" s="110"/>
      <c r="N412" s="92"/>
      <c r="O412" s="134"/>
      <c r="P412" s="134"/>
      <c r="Q412" s="134"/>
      <c r="R412" s="134"/>
      <c r="S412" s="134"/>
      <c r="T412" s="134"/>
      <c r="U412" s="133"/>
    </row>
    <row r="413" spans="1:21" x14ac:dyDescent="0.25">
      <c r="A413" s="93"/>
      <c r="B413" s="94"/>
      <c r="C413" s="89"/>
      <c r="D413" s="90"/>
      <c r="E413" s="90"/>
      <c r="F413" s="91"/>
      <c r="G413" s="90"/>
      <c r="H413" s="90"/>
      <c r="I413" s="91"/>
      <c r="J413" s="92"/>
      <c r="K413" s="92"/>
      <c r="L413" s="92"/>
      <c r="M413" s="110"/>
      <c r="N413" s="92"/>
      <c r="O413" s="134"/>
      <c r="P413" s="134"/>
      <c r="Q413" s="134"/>
      <c r="R413" s="134"/>
      <c r="S413" s="134"/>
      <c r="T413" s="134"/>
      <c r="U413" s="133"/>
    </row>
    <row r="414" spans="1:21" x14ac:dyDescent="0.25">
      <c r="A414" s="93"/>
      <c r="B414" s="94"/>
      <c r="C414" s="89"/>
      <c r="D414" s="90"/>
      <c r="E414" s="90"/>
      <c r="F414" s="91"/>
      <c r="G414" s="90"/>
      <c r="H414" s="90"/>
      <c r="I414" s="91"/>
      <c r="J414" s="92"/>
      <c r="K414" s="92"/>
      <c r="L414" s="92"/>
      <c r="M414" s="110"/>
      <c r="N414" s="92"/>
      <c r="O414" s="134"/>
      <c r="P414" s="134"/>
      <c r="Q414" s="134"/>
      <c r="R414" s="134"/>
      <c r="S414" s="134"/>
      <c r="T414" s="134"/>
      <c r="U414" s="133"/>
    </row>
    <row r="415" spans="1:21" x14ac:dyDescent="0.25">
      <c r="A415" s="93"/>
      <c r="B415" s="94"/>
      <c r="C415" s="89"/>
      <c r="D415" s="90"/>
      <c r="E415" s="90"/>
      <c r="F415" s="91"/>
      <c r="G415" s="90"/>
      <c r="H415" s="90"/>
      <c r="I415" s="91"/>
      <c r="J415" s="92"/>
      <c r="K415" s="92"/>
      <c r="L415" s="92"/>
      <c r="M415" s="110"/>
      <c r="N415" s="92"/>
      <c r="O415" s="134"/>
      <c r="P415" s="134"/>
      <c r="Q415" s="134"/>
      <c r="R415" s="134"/>
      <c r="S415" s="134"/>
      <c r="T415" s="134"/>
      <c r="U415" s="133"/>
    </row>
    <row r="416" spans="1:21" x14ac:dyDescent="0.25">
      <c r="A416" s="93"/>
      <c r="B416" s="94"/>
      <c r="C416" s="89"/>
      <c r="D416" s="90"/>
      <c r="E416" s="90"/>
      <c r="F416" s="91"/>
      <c r="G416" s="90"/>
      <c r="H416" s="90"/>
      <c r="I416" s="91"/>
      <c r="J416" s="92"/>
      <c r="K416" s="92"/>
      <c r="L416" s="92"/>
      <c r="M416" s="110"/>
      <c r="N416" s="92"/>
      <c r="O416" s="134"/>
      <c r="P416" s="134"/>
      <c r="Q416" s="134"/>
      <c r="R416" s="134"/>
      <c r="S416" s="134"/>
      <c r="T416" s="134"/>
      <c r="U416" s="133"/>
    </row>
    <row r="417" spans="1:21" x14ac:dyDescent="0.25">
      <c r="A417" s="93"/>
      <c r="B417" s="94"/>
      <c r="C417" s="89"/>
      <c r="D417" s="90"/>
      <c r="E417" s="90"/>
      <c r="F417" s="91"/>
      <c r="G417" s="90"/>
      <c r="H417" s="90"/>
      <c r="I417" s="91"/>
      <c r="J417" s="92"/>
      <c r="K417" s="92"/>
      <c r="L417" s="92"/>
      <c r="M417" s="110"/>
      <c r="N417" s="92"/>
      <c r="O417" s="134"/>
      <c r="P417" s="134"/>
      <c r="Q417" s="134"/>
      <c r="R417" s="134"/>
      <c r="S417" s="134"/>
      <c r="T417" s="134"/>
      <c r="U417" s="133"/>
    </row>
    <row r="418" spans="1:21" x14ac:dyDescent="0.25">
      <c r="A418" s="93"/>
      <c r="B418" s="94"/>
      <c r="C418" s="89"/>
      <c r="D418" s="90"/>
      <c r="E418" s="90"/>
      <c r="F418" s="91"/>
      <c r="G418" s="90"/>
      <c r="H418" s="90"/>
      <c r="I418" s="91"/>
      <c r="J418" s="92"/>
      <c r="K418" s="92"/>
      <c r="L418" s="92"/>
      <c r="M418" s="110"/>
      <c r="N418" s="92"/>
      <c r="O418" s="134"/>
      <c r="P418" s="134"/>
      <c r="Q418" s="134"/>
      <c r="R418" s="134"/>
      <c r="S418" s="134"/>
      <c r="T418" s="134"/>
      <c r="U418" s="133"/>
    </row>
    <row r="419" spans="1:21" x14ac:dyDescent="0.25">
      <c r="A419" s="93"/>
      <c r="B419" s="94"/>
      <c r="C419" s="89"/>
      <c r="D419" s="90"/>
      <c r="E419" s="90"/>
      <c r="F419" s="91"/>
      <c r="G419" s="90"/>
      <c r="H419" s="90"/>
      <c r="I419" s="91"/>
      <c r="J419" s="92"/>
      <c r="K419" s="92"/>
      <c r="L419" s="92"/>
      <c r="M419" s="110"/>
      <c r="N419" s="92"/>
      <c r="O419" s="134"/>
      <c r="P419" s="134"/>
      <c r="Q419" s="134"/>
      <c r="R419" s="134"/>
      <c r="S419" s="134"/>
      <c r="T419" s="134"/>
      <c r="U419" s="133"/>
    </row>
    <row r="420" spans="1:21" x14ac:dyDescent="0.25">
      <c r="A420" s="93"/>
      <c r="B420" s="94"/>
      <c r="C420" s="89"/>
      <c r="D420" s="90"/>
      <c r="E420" s="90"/>
      <c r="F420" s="91"/>
      <c r="G420" s="90"/>
      <c r="H420" s="90"/>
      <c r="I420" s="91"/>
      <c r="J420" s="92"/>
      <c r="K420" s="92"/>
      <c r="L420" s="92"/>
      <c r="M420" s="110"/>
      <c r="N420" s="92"/>
      <c r="O420" s="134"/>
      <c r="P420" s="134"/>
      <c r="Q420" s="134"/>
      <c r="R420" s="134"/>
      <c r="S420" s="134"/>
      <c r="T420" s="134"/>
      <c r="U420" s="133"/>
    </row>
    <row r="421" spans="1:21" x14ac:dyDescent="0.25">
      <c r="A421" s="93"/>
      <c r="B421" s="94"/>
      <c r="C421" s="89"/>
      <c r="D421" s="90"/>
      <c r="E421" s="90"/>
      <c r="F421" s="91"/>
      <c r="G421" s="90"/>
      <c r="H421" s="90"/>
      <c r="I421" s="91"/>
      <c r="J421" s="92"/>
      <c r="K421" s="92"/>
      <c r="L421" s="92"/>
      <c r="M421" s="110"/>
      <c r="N421" s="92"/>
      <c r="O421" s="134"/>
      <c r="P421" s="134"/>
      <c r="Q421" s="134"/>
      <c r="R421" s="134"/>
      <c r="S421" s="134"/>
      <c r="T421" s="134"/>
      <c r="U421" s="133"/>
    </row>
    <row r="422" spans="1:21" x14ac:dyDescent="0.25">
      <c r="A422" s="93"/>
      <c r="B422" s="94"/>
      <c r="C422" s="89"/>
      <c r="D422" s="90"/>
      <c r="E422" s="90"/>
      <c r="F422" s="91"/>
      <c r="G422" s="90"/>
      <c r="H422" s="90"/>
      <c r="I422" s="91"/>
      <c r="J422" s="92"/>
      <c r="K422" s="92"/>
      <c r="L422" s="92"/>
      <c r="M422" s="110"/>
      <c r="N422" s="92"/>
      <c r="O422" s="134"/>
      <c r="P422" s="134"/>
      <c r="Q422" s="134"/>
      <c r="R422" s="134"/>
      <c r="S422" s="134"/>
      <c r="T422" s="134"/>
      <c r="U422" s="133"/>
    </row>
    <row r="423" spans="1:21" x14ac:dyDescent="0.25">
      <c r="A423" s="93"/>
      <c r="B423" s="94"/>
      <c r="C423" s="89"/>
      <c r="D423" s="90"/>
      <c r="E423" s="90"/>
      <c r="F423" s="91"/>
      <c r="G423" s="90"/>
      <c r="H423" s="90"/>
      <c r="I423" s="91"/>
      <c r="J423" s="92"/>
      <c r="K423" s="92"/>
      <c r="L423" s="92"/>
      <c r="M423" s="110"/>
      <c r="N423" s="92"/>
      <c r="O423" s="134"/>
      <c r="P423" s="134"/>
      <c r="Q423" s="134"/>
      <c r="R423" s="134"/>
      <c r="S423" s="134"/>
      <c r="T423" s="134"/>
      <c r="U423" s="133"/>
    </row>
    <row r="424" spans="1:21" x14ac:dyDescent="0.25">
      <c r="A424" s="93"/>
      <c r="B424" s="94"/>
      <c r="C424" s="89"/>
      <c r="D424" s="90"/>
      <c r="E424" s="90"/>
      <c r="F424" s="91"/>
      <c r="G424" s="90"/>
      <c r="H424" s="90"/>
      <c r="I424" s="91"/>
      <c r="J424" s="92"/>
      <c r="K424" s="92"/>
      <c r="L424" s="92"/>
      <c r="M424" s="110"/>
      <c r="N424" s="92"/>
      <c r="O424" s="134"/>
      <c r="P424" s="134"/>
      <c r="Q424" s="134"/>
      <c r="R424" s="134"/>
      <c r="S424" s="134"/>
      <c r="T424" s="134"/>
      <c r="U424" s="133"/>
    </row>
    <row r="425" spans="1:21" x14ac:dyDescent="0.25">
      <c r="A425" s="93"/>
      <c r="B425" s="94"/>
      <c r="C425" s="89"/>
      <c r="D425" s="90"/>
      <c r="E425" s="90"/>
      <c r="F425" s="91"/>
      <c r="G425" s="90"/>
      <c r="H425" s="90"/>
      <c r="I425" s="91"/>
      <c r="J425" s="92"/>
      <c r="K425" s="92"/>
      <c r="L425" s="92"/>
      <c r="M425" s="110"/>
      <c r="N425" s="92"/>
      <c r="O425" s="134"/>
      <c r="P425" s="134"/>
      <c r="Q425" s="134"/>
      <c r="R425" s="134"/>
      <c r="S425" s="134"/>
      <c r="T425" s="134"/>
      <c r="U425" s="133"/>
    </row>
    <row r="426" spans="1:21" x14ac:dyDescent="0.25">
      <c r="A426" s="93"/>
      <c r="B426" s="94"/>
      <c r="C426" s="89"/>
      <c r="D426" s="90"/>
      <c r="E426" s="90"/>
      <c r="F426" s="91"/>
      <c r="G426" s="90"/>
      <c r="H426" s="90"/>
      <c r="I426" s="91"/>
      <c r="J426" s="92"/>
      <c r="K426" s="92"/>
      <c r="L426" s="92"/>
      <c r="M426" s="110"/>
      <c r="N426" s="92"/>
      <c r="O426" s="134"/>
      <c r="P426" s="134"/>
      <c r="Q426" s="134"/>
      <c r="R426" s="134"/>
      <c r="S426" s="134"/>
      <c r="T426" s="134"/>
      <c r="U426" s="133"/>
    </row>
    <row r="427" spans="1:21" x14ac:dyDescent="0.25">
      <c r="A427" s="93"/>
      <c r="B427" s="94"/>
      <c r="C427" s="89"/>
      <c r="D427" s="90"/>
      <c r="E427" s="90"/>
      <c r="F427" s="91"/>
      <c r="G427" s="90"/>
      <c r="H427" s="90"/>
      <c r="I427" s="91"/>
      <c r="J427" s="92"/>
      <c r="K427" s="92"/>
      <c r="L427" s="92"/>
      <c r="M427" s="110"/>
      <c r="N427" s="92"/>
      <c r="O427" s="134"/>
      <c r="P427" s="134"/>
      <c r="Q427" s="134"/>
      <c r="R427" s="134"/>
      <c r="S427" s="134"/>
      <c r="T427" s="134"/>
      <c r="U427" s="133"/>
    </row>
    <row r="428" spans="1:21" x14ac:dyDescent="0.25">
      <c r="A428" s="93"/>
      <c r="B428" s="94"/>
      <c r="C428" s="89"/>
      <c r="D428" s="90"/>
      <c r="E428" s="90"/>
      <c r="F428" s="91"/>
      <c r="G428" s="90"/>
      <c r="H428" s="90"/>
      <c r="I428" s="91"/>
      <c r="J428" s="92"/>
      <c r="K428" s="92"/>
      <c r="L428" s="92"/>
      <c r="M428" s="110"/>
      <c r="N428" s="92"/>
      <c r="O428" s="134"/>
      <c r="P428" s="134"/>
      <c r="Q428" s="134"/>
      <c r="R428" s="134"/>
      <c r="S428" s="134"/>
      <c r="T428" s="134"/>
      <c r="U428" s="133"/>
    </row>
    <row r="429" spans="1:21" x14ac:dyDescent="0.25">
      <c r="A429" s="93"/>
      <c r="B429" s="94"/>
      <c r="C429" s="89"/>
      <c r="D429" s="90"/>
      <c r="E429" s="90"/>
      <c r="F429" s="91"/>
      <c r="G429" s="90"/>
      <c r="H429" s="90"/>
      <c r="I429" s="91"/>
      <c r="J429" s="92"/>
      <c r="K429" s="92"/>
      <c r="L429" s="92"/>
      <c r="M429" s="110"/>
      <c r="N429" s="92"/>
      <c r="O429" s="134"/>
      <c r="P429" s="134"/>
      <c r="Q429" s="134"/>
      <c r="R429" s="134"/>
      <c r="S429" s="134"/>
      <c r="T429" s="134"/>
      <c r="U429" s="133"/>
    </row>
    <row r="430" spans="1:21" x14ac:dyDescent="0.25">
      <c r="A430" s="93"/>
      <c r="B430" s="94"/>
      <c r="C430" s="89"/>
      <c r="D430" s="90"/>
      <c r="E430" s="90"/>
      <c r="F430" s="91"/>
      <c r="G430" s="90"/>
      <c r="H430" s="90"/>
      <c r="I430" s="91"/>
      <c r="J430" s="92"/>
      <c r="K430" s="92"/>
      <c r="L430" s="92"/>
      <c r="M430" s="110"/>
      <c r="N430" s="92"/>
      <c r="O430" s="134"/>
      <c r="P430" s="134"/>
      <c r="Q430" s="134"/>
      <c r="R430" s="134"/>
      <c r="S430" s="134"/>
      <c r="T430" s="134"/>
      <c r="U430" s="133"/>
    </row>
    <row r="431" spans="1:21" x14ac:dyDescent="0.25">
      <c r="A431" s="93"/>
      <c r="B431" s="94"/>
      <c r="C431" s="89"/>
      <c r="D431" s="90"/>
      <c r="E431" s="90"/>
      <c r="F431" s="91"/>
      <c r="G431" s="90"/>
      <c r="H431" s="90"/>
      <c r="I431" s="91"/>
      <c r="J431" s="92"/>
      <c r="K431" s="92"/>
      <c r="L431" s="92"/>
      <c r="M431" s="110"/>
      <c r="N431" s="92"/>
      <c r="O431" s="134"/>
      <c r="P431" s="134"/>
      <c r="Q431" s="134"/>
      <c r="R431" s="134"/>
      <c r="S431" s="134"/>
      <c r="T431" s="134"/>
      <c r="U431" s="133"/>
    </row>
    <row r="432" spans="1:21" x14ac:dyDescent="0.25">
      <c r="A432" s="93"/>
      <c r="B432" s="94"/>
      <c r="C432" s="89"/>
      <c r="D432" s="90"/>
      <c r="E432" s="90"/>
      <c r="F432" s="91"/>
      <c r="G432" s="90"/>
      <c r="H432" s="90"/>
      <c r="I432" s="91"/>
      <c r="J432" s="92"/>
      <c r="K432" s="92"/>
      <c r="L432" s="92"/>
      <c r="M432" s="110"/>
      <c r="N432" s="92"/>
      <c r="O432" s="134"/>
      <c r="P432" s="134"/>
      <c r="Q432" s="134"/>
      <c r="R432" s="134"/>
      <c r="S432" s="134"/>
      <c r="T432" s="134"/>
      <c r="U432" s="133"/>
    </row>
    <row r="433" spans="1:21" x14ac:dyDescent="0.25">
      <c r="A433" s="93"/>
      <c r="B433" s="94"/>
      <c r="C433" s="89"/>
      <c r="D433" s="90"/>
      <c r="E433" s="90"/>
      <c r="F433" s="91"/>
      <c r="G433" s="90"/>
      <c r="H433" s="90"/>
      <c r="I433" s="91"/>
      <c r="J433" s="92"/>
      <c r="K433" s="92"/>
      <c r="L433" s="92"/>
      <c r="M433" s="110"/>
      <c r="N433" s="92"/>
      <c r="O433" s="134"/>
      <c r="P433" s="134"/>
      <c r="Q433" s="134"/>
      <c r="R433" s="134"/>
      <c r="S433" s="134"/>
      <c r="T433" s="134"/>
      <c r="U433" s="133"/>
    </row>
    <row r="434" spans="1:21" x14ac:dyDescent="0.25">
      <c r="A434" s="93"/>
      <c r="B434" s="94"/>
      <c r="C434" s="89"/>
      <c r="D434" s="90"/>
      <c r="E434" s="90"/>
      <c r="F434" s="91"/>
      <c r="G434" s="90"/>
      <c r="H434" s="90"/>
      <c r="I434" s="91"/>
      <c r="J434" s="92"/>
      <c r="K434" s="92"/>
      <c r="L434" s="92"/>
      <c r="M434" s="110"/>
      <c r="N434" s="92"/>
      <c r="O434" s="134"/>
      <c r="P434" s="134"/>
      <c r="Q434" s="134"/>
      <c r="R434" s="134"/>
      <c r="S434" s="134"/>
      <c r="T434" s="134"/>
      <c r="U434" s="133"/>
    </row>
    <row r="435" spans="1:21" x14ac:dyDescent="0.25">
      <c r="A435" s="93"/>
      <c r="B435" s="94"/>
      <c r="C435" s="89"/>
      <c r="D435" s="90"/>
      <c r="E435" s="90"/>
      <c r="F435" s="91"/>
      <c r="G435" s="90"/>
      <c r="H435" s="90"/>
      <c r="I435" s="91"/>
      <c r="J435" s="92"/>
      <c r="K435" s="92"/>
      <c r="L435" s="92"/>
      <c r="M435" s="110"/>
      <c r="N435" s="92"/>
      <c r="O435" s="134"/>
      <c r="P435" s="134"/>
      <c r="Q435" s="134"/>
      <c r="R435" s="134"/>
      <c r="S435" s="134"/>
      <c r="T435" s="134"/>
      <c r="U435" s="133"/>
    </row>
    <row r="436" spans="1:21" x14ac:dyDescent="0.25">
      <c r="A436" s="93"/>
      <c r="B436" s="94"/>
      <c r="C436" s="89"/>
      <c r="D436" s="90"/>
      <c r="E436" s="90"/>
      <c r="F436" s="91"/>
      <c r="G436" s="90"/>
      <c r="H436" s="90"/>
      <c r="I436" s="91"/>
      <c r="J436" s="92"/>
      <c r="K436" s="92"/>
      <c r="L436" s="92"/>
      <c r="M436" s="110"/>
      <c r="N436" s="92"/>
      <c r="O436" s="134"/>
      <c r="P436" s="134"/>
      <c r="Q436" s="134"/>
      <c r="R436" s="134"/>
      <c r="S436" s="134"/>
      <c r="T436" s="134"/>
      <c r="U436" s="133"/>
    </row>
    <row r="437" spans="1:21" x14ac:dyDescent="0.25">
      <c r="A437" s="93"/>
      <c r="B437" s="94"/>
      <c r="C437" s="89"/>
      <c r="D437" s="90"/>
      <c r="E437" s="90"/>
      <c r="F437" s="91"/>
      <c r="G437" s="90"/>
      <c r="H437" s="90"/>
      <c r="I437" s="91"/>
      <c r="J437" s="92"/>
      <c r="K437" s="92"/>
      <c r="L437" s="92"/>
      <c r="M437" s="110"/>
      <c r="N437" s="92"/>
      <c r="O437" s="134"/>
      <c r="P437" s="134"/>
      <c r="Q437" s="134"/>
      <c r="R437" s="134"/>
      <c r="S437" s="134"/>
      <c r="T437" s="134"/>
      <c r="U437" s="133"/>
    </row>
    <row r="438" spans="1:21" x14ac:dyDescent="0.25">
      <c r="A438" s="93"/>
      <c r="B438" s="94"/>
      <c r="C438" s="89"/>
      <c r="D438" s="90"/>
      <c r="E438" s="90"/>
      <c r="F438" s="91"/>
      <c r="G438" s="90"/>
      <c r="H438" s="90"/>
      <c r="I438" s="91"/>
      <c r="J438" s="92"/>
      <c r="K438" s="92"/>
      <c r="L438" s="92"/>
      <c r="M438" s="110"/>
      <c r="N438" s="92"/>
      <c r="O438" s="134"/>
      <c r="P438" s="134"/>
      <c r="Q438" s="134"/>
      <c r="R438" s="134"/>
      <c r="S438" s="134"/>
      <c r="T438" s="134"/>
      <c r="U438" s="133"/>
    </row>
    <row r="439" spans="1:21" x14ac:dyDescent="0.25">
      <c r="A439" s="93"/>
      <c r="B439" s="94"/>
      <c r="C439" s="89"/>
      <c r="D439" s="90"/>
      <c r="E439" s="90"/>
      <c r="F439" s="91"/>
      <c r="G439" s="90"/>
      <c r="H439" s="90"/>
      <c r="I439" s="91"/>
      <c r="J439" s="92"/>
      <c r="K439" s="92"/>
      <c r="L439" s="92"/>
      <c r="M439" s="110"/>
      <c r="N439" s="92"/>
      <c r="O439" s="134"/>
      <c r="P439" s="134"/>
      <c r="Q439" s="134"/>
      <c r="R439" s="134"/>
      <c r="S439" s="134"/>
      <c r="T439" s="134"/>
      <c r="U439" s="133"/>
    </row>
    <row r="440" spans="1:21" x14ac:dyDescent="0.25">
      <c r="A440" s="93"/>
      <c r="B440" s="94"/>
      <c r="C440" s="89"/>
      <c r="D440" s="90"/>
      <c r="E440" s="90"/>
      <c r="F440" s="91"/>
      <c r="G440" s="90"/>
      <c r="H440" s="90"/>
      <c r="I440" s="91"/>
      <c r="J440" s="92"/>
      <c r="K440" s="92"/>
      <c r="L440" s="92"/>
      <c r="M440" s="110"/>
      <c r="N440" s="92"/>
      <c r="O440" s="134"/>
      <c r="P440" s="134"/>
      <c r="Q440" s="134"/>
      <c r="R440" s="134"/>
      <c r="S440" s="134"/>
      <c r="T440" s="134"/>
      <c r="U440" s="133"/>
    </row>
    <row r="441" spans="1:21" x14ac:dyDescent="0.25">
      <c r="A441" s="93"/>
      <c r="B441" s="94"/>
      <c r="C441" s="89"/>
      <c r="D441" s="90"/>
      <c r="E441" s="90"/>
      <c r="F441" s="91"/>
      <c r="G441" s="90"/>
      <c r="H441" s="90"/>
      <c r="I441" s="91"/>
      <c r="J441" s="92"/>
      <c r="K441" s="92"/>
      <c r="L441" s="92"/>
      <c r="M441" s="110"/>
      <c r="N441" s="92"/>
      <c r="O441" s="134"/>
      <c r="P441" s="134"/>
      <c r="Q441" s="134"/>
      <c r="R441" s="134"/>
      <c r="S441" s="134"/>
      <c r="T441" s="134"/>
      <c r="U441" s="133"/>
    </row>
    <row r="442" spans="1:21" x14ac:dyDescent="0.25">
      <c r="A442" s="93"/>
      <c r="B442" s="94"/>
      <c r="C442" s="89"/>
      <c r="D442" s="90"/>
      <c r="E442" s="90"/>
      <c r="F442" s="91"/>
      <c r="G442" s="90"/>
      <c r="H442" s="90"/>
      <c r="I442" s="91"/>
      <c r="J442" s="92"/>
      <c r="K442" s="92"/>
      <c r="L442" s="92"/>
      <c r="M442" s="110"/>
      <c r="N442" s="92"/>
      <c r="O442" s="134"/>
      <c r="P442" s="134"/>
      <c r="Q442" s="134"/>
      <c r="R442" s="134"/>
      <c r="S442" s="134"/>
      <c r="T442" s="134"/>
      <c r="U442" s="133"/>
    </row>
    <row r="443" spans="1:21" x14ac:dyDescent="0.25">
      <c r="A443" s="93"/>
      <c r="B443" s="94"/>
      <c r="C443" s="89"/>
      <c r="D443" s="90"/>
      <c r="E443" s="90"/>
      <c r="F443" s="91"/>
      <c r="G443" s="90"/>
      <c r="H443" s="90"/>
      <c r="I443" s="91"/>
      <c r="J443" s="92"/>
      <c r="K443" s="92"/>
      <c r="L443" s="92"/>
      <c r="M443" s="110"/>
      <c r="N443" s="92"/>
      <c r="O443" s="134"/>
      <c r="P443" s="134"/>
      <c r="Q443" s="134"/>
      <c r="R443" s="134"/>
      <c r="S443" s="134"/>
      <c r="T443" s="134"/>
      <c r="U443" s="133"/>
    </row>
    <row r="444" spans="1:21" x14ac:dyDescent="0.25">
      <c r="A444" s="93"/>
      <c r="B444" s="94"/>
      <c r="C444" s="89"/>
      <c r="D444" s="90"/>
      <c r="E444" s="90"/>
      <c r="F444" s="91"/>
      <c r="G444" s="90"/>
      <c r="H444" s="90"/>
      <c r="I444" s="91"/>
      <c r="J444" s="92"/>
      <c r="K444" s="92"/>
      <c r="L444" s="92"/>
      <c r="M444" s="110"/>
      <c r="N444" s="92"/>
      <c r="O444" s="134"/>
      <c r="P444" s="134"/>
      <c r="Q444" s="134"/>
      <c r="R444" s="134"/>
      <c r="S444" s="134"/>
      <c r="T444" s="134"/>
      <c r="U444" s="133"/>
    </row>
    <row r="445" spans="1:21" x14ac:dyDescent="0.25">
      <c r="A445" s="93"/>
      <c r="B445" s="94"/>
      <c r="C445" s="89"/>
      <c r="D445" s="90"/>
      <c r="E445" s="90"/>
      <c r="F445" s="91"/>
      <c r="G445" s="90"/>
      <c r="H445" s="90"/>
      <c r="I445" s="91"/>
      <c r="J445" s="92"/>
      <c r="K445" s="92"/>
      <c r="L445" s="92"/>
      <c r="M445" s="110"/>
      <c r="N445" s="92"/>
      <c r="O445" s="134"/>
      <c r="P445" s="134"/>
      <c r="Q445" s="134"/>
      <c r="R445" s="134"/>
      <c r="S445" s="134"/>
      <c r="T445" s="134"/>
      <c r="U445" s="133"/>
    </row>
    <row r="446" spans="1:21" x14ac:dyDescent="0.25">
      <c r="A446" s="93"/>
      <c r="B446" s="94"/>
      <c r="C446" s="89"/>
      <c r="D446" s="90"/>
      <c r="E446" s="90"/>
      <c r="F446" s="91"/>
      <c r="G446" s="90"/>
      <c r="H446" s="90"/>
      <c r="I446" s="91"/>
      <c r="J446" s="92"/>
      <c r="K446" s="92"/>
      <c r="L446" s="92"/>
      <c r="M446" s="110"/>
      <c r="N446" s="92"/>
      <c r="O446" s="134"/>
      <c r="P446" s="134"/>
      <c r="Q446" s="134"/>
      <c r="R446" s="134"/>
      <c r="S446" s="134"/>
      <c r="T446" s="134"/>
      <c r="U446" s="133"/>
    </row>
    <row r="447" spans="1:21" x14ac:dyDescent="0.25">
      <c r="A447" s="93"/>
      <c r="B447" s="94"/>
      <c r="C447" s="89"/>
      <c r="D447" s="90"/>
      <c r="E447" s="90"/>
      <c r="F447" s="91"/>
      <c r="G447" s="90"/>
      <c r="H447" s="90"/>
      <c r="I447" s="91"/>
      <c r="J447" s="92"/>
      <c r="K447" s="92"/>
      <c r="L447" s="92"/>
      <c r="M447" s="110"/>
      <c r="N447" s="92"/>
      <c r="O447" s="134"/>
      <c r="P447" s="134"/>
      <c r="Q447" s="134"/>
      <c r="R447" s="134"/>
      <c r="S447" s="134"/>
      <c r="T447" s="134"/>
      <c r="U447" s="133"/>
    </row>
    <row r="448" spans="1:21" x14ac:dyDescent="0.25">
      <c r="A448" s="93"/>
      <c r="B448" s="94"/>
      <c r="C448" s="89"/>
      <c r="D448" s="90"/>
      <c r="E448" s="90"/>
      <c r="F448" s="91"/>
      <c r="G448" s="90"/>
      <c r="H448" s="90"/>
      <c r="I448" s="91"/>
      <c r="J448" s="92"/>
      <c r="K448" s="92"/>
      <c r="L448" s="92"/>
      <c r="M448" s="110"/>
      <c r="N448" s="92"/>
      <c r="O448" s="134"/>
      <c r="P448" s="134"/>
      <c r="Q448" s="134"/>
      <c r="R448" s="134"/>
      <c r="S448" s="134"/>
      <c r="T448" s="134"/>
      <c r="U448" s="133"/>
    </row>
    <row r="449" spans="1:21" x14ac:dyDescent="0.25">
      <c r="A449" s="93"/>
      <c r="B449" s="94"/>
      <c r="C449" s="89"/>
      <c r="D449" s="90"/>
      <c r="E449" s="90"/>
      <c r="F449" s="91"/>
      <c r="G449" s="90"/>
      <c r="H449" s="90"/>
      <c r="I449" s="91"/>
      <c r="J449" s="92"/>
      <c r="K449" s="92"/>
      <c r="L449" s="92"/>
      <c r="M449" s="110"/>
      <c r="N449" s="92"/>
      <c r="O449" s="134"/>
      <c r="P449" s="134"/>
      <c r="Q449" s="134"/>
      <c r="R449" s="134"/>
      <c r="S449" s="134"/>
      <c r="T449" s="134"/>
      <c r="U449" s="133"/>
    </row>
    <row r="450" spans="1:21" x14ac:dyDescent="0.25">
      <c r="A450" s="93"/>
      <c r="B450" s="94"/>
      <c r="C450" s="89"/>
      <c r="D450" s="90"/>
      <c r="E450" s="90"/>
      <c r="F450" s="91"/>
      <c r="G450" s="90"/>
      <c r="H450" s="90"/>
      <c r="I450" s="91"/>
      <c r="J450" s="92"/>
      <c r="K450" s="92"/>
      <c r="L450" s="92"/>
      <c r="M450" s="110"/>
      <c r="N450" s="92"/>
      <c r="O450" s="134"/>
      <c r="P450" s="134"/>
      <c r="Q450" s="134"/>
      <c r="R450" s="134"/>
      <c r="S450" s="134"/>
      <c r="T450" s="134"/>
      <c r="U450" s="133"/>
    </row>
    <row r="451" spans="1:21" x14ac:dyDescent="0.25">
      <c r="A451" s="93"/>
      <c r="B451" s="94"/>
      <c r="C451" s="89"/>
      <c r="D451" s="90"/>
      <c r="E451" s="90"/>
      <c r="F451" s="91"/>
      <c r="G451" s="90"/>
      <c r="H451" s="90"/>
      <c r="I451" s="91"/>
      <c r="J451" s="92"/>
      <c r="K451" s="92"/>
      <c r="L451" s="92"/>
      <c r="M451" s="110"/>
      <c r="N451" s="92"/>
      <c r="O451" s="134"/>
      <c r="P451" s="134"/>
      <c r="Q451" s="134"/>
      <c r="R451" s="134"/>
      <c r="S451" s="134"/>
      <c r="T451" s="134"/>
      <c r="U451" s="133"/>
    </row>
    <row r="452" spans="1:21" x14ac:dyDescent="0.25">
      <c r="A452" s="93"/>
      <c r="B452" s="94"/>
      <c r="C452" s="89"/>
      <c r="D452" s="90"/>
      <c r="E452" s="90"/>
      <c r="F452" s="91"/>
      <c r="G452" s="90"/>
      <c r="H452" s="90"/>
      <c r="I452" s="91"/>
      <c r="J452" s="92"/>
      <c r="K452" s="92"/>
      <c r="L452" s="92"/>
      <c r="M452" s="110"/>
      <c r="N452" s="92"/>
      <c r="O452" s="134"/>
      <c r="P452" s="134"/>
      <c r="Q452" s="134"/>
      <c r="R452" s="134"/>
      <c r="S452" s="134"/>
      <c r="T452" s="134"/>
      <c r="U452" s="133"/>
    </row>
    <row r="453" spans="1:21" x14ac:dyDescent="0.25">
      <c r="A453" s="93"/>
      <c r="B453" s="94"/>
      <c r="C453" s="89"/>
      <c r="D453" s="90"/>
      <c r="E453" s="90"/>
      <c r="F453" s="91"/>
      <c r="G453" s="90"/>
      <c r="H453" s="90"/>
      <c r="I453" s="91"/>
      <c r="J453" s="92"/>
      <c r="K453" s="92"/>
      <c r="L453" s="92"/>
      <c r="M453" s="110"/>
      <c r="N453" s="92"/>
      <c r="O453" s="134"/>
      <c r="P453" s="134"/>
      <c r="Q453" s="134"/>
      <c r="R453" s="134"/>
      <c r="S453" s="134"/>
      <c r="T453" s="134"/>
      <c r="U453" s="133"/>
    </row>
    <row r="454" spans="1:21" x14ac:dyDescent="0.25">
      <c r="A454" s="93"/>
      <c r="B454" s="94"/>
      <c r="C454" s="89"/>
      <c r="D454" s="90"/>
      <c r="E454" s="90"/>
      <c r="F454" s="91"/>
      <c r="G454" s="90"/>
      <c r="H454" s="90"/>
      <c r="I454" s="91"/>
      <c r="J454" s="92"/>
      <c r="K454" s="92"/>
      <c r="L454" s="92"/>
      <c r="M454" s="110"/>
      <c r="N454" s="92"/>
      <c r="O454" s="134"/>
      <c r="P454" s="134"/>
      <c r="Q454" s="134"/>
      <c r="R454" s="134"/>
      <c r="S454" s="134"/>
      <c r="T454" s="134"/>
      <c r="U454" s="133"/>
    </row>
    <row r="455" spans="1:21" x14ac:dyDescent="0.25">
      <c r="A455" s="93"/>
      <c r="B455" s="94"/>
      <c r="C455" s="89"/>
      <c r="D455" s="90"/>
      <c r="E455" s="90"/>
      <c r="F455" s="91"/>
      <c r="G455" s="90"/>
      <c r="H455" s="90"/>
      <c r="I455" s="91"/>
      <c r="J455" s="92"/>
      <c r="K455" s="92"/>
      <c r="L455" s="92"/>
      <c r="M455" s="110"/>
      <c r="N455" s="92"/>
      <c r="O455" s="134"/>
      <c r="P455" s="134"/>
      <c r="Q455" s="134"/>
      <c r="R455" s="134"/>
      <c r="S455" s="134"/>
      <c r="T455" s="134"/>
      <c r="U455" s="133"/>
    </row>
    <row r="456" spans="1:21" x14ac:dyDescent="0.25">
      <c r="A456" s="93"/>
      <c r="B456" s="94"/>
      <c r="C456" s="89"/>
      <c r="D456" s="90"/>
      <c r="E456" s="90"/>
      <c r="F456" s="91"/>
      <c r="G456" s="90"/>
      <c r="H456" s="90"/>
      <c r="I456" s="91"/>
      <c r="J456" s="92"/>
      <c r="K456" s="92"/>
      <c r="L456" s="92"/>
      <c r="M456" s="110"/>
      <c r="N456" s="92"/>
      <c r="O456" s="134"/>
      <c r="P456" s="134"/>
      <c r="Q456" s="134"/>
      <c r="R456" s="134"/>
      <c r="S456" s="134"/>
      <c r="T456" s="134"/>
      <c r="U456" s="133"/>
    </row>
    <row r="457" spans="1:21" x14ac:dyDescent="0.25">
      <c r="A457" s="93"/>
      <c r="B457" s="94"/>
      <c r="C457" s="89"/>
      <c r="D457" s="90"/>
      <c r="E457" s="90"/>
      <c r="F457" s="91"/>
      <c r="G457" s="90"/>
      <c r="H457" s="90"/>
      <c r="I457" s="91"/>
      <c r="J457" s="92"/>
      <c r="K457" s="92"/>
      <c r="L457" s="92"/>
      <c r="M457" s="110"/>
      <c r="N457" s="92"/>
      <c r="O457" s="134"/>
      <c r="P457" s="134"/>
      <c r="Q457" s="134"/>
      <c r="R457" s="134"/>
      <c r="S457" s="134"/>
      <c r="T457" s="134"/>
      <c r="U457" s="133"/>
    </row>
    <row r="458" spans="1:21" x14ac:dyDescent="0.25">
      <c r="A458" s="93"/>
      <c r="B458" s="94"/>
      <c r="C458" s="89"/>
      <c r="D458" s="90"/>
      <c r="E458" s="90"/>
      <c r="F458" s="91"/>
      <c r="G458" s="90"/>
      <c r="H458" s="90"/>
      <c r="I458" s="91"/>
      <c r="J458" s="92"/>
      <c r="K458" s="92"/>
      <c r="L458" s="92"/>
      <c r="M458" s="110"/>
      <c r="N458" s="92"/>
      <c r="O458" s="134"/>
      <c r="P458" s="134"/>
      <c r="Q458" s="134"/>
      <c r="R458" s="134"/>
      <c r="S458" s="134"/>
      <c r="T458" s="134"/>
      <c r="U458" s="133"/>
    </row>
    <row r="459" spans="1:21" x14ac:dyDescent="0.25">
      <c r="A459" s="93"/>
      <c r="B459" s="94"/>
      <c r="C459" s="89"/>
      <c r="D459" s="90"/>
      <c r="E459" s="90"/>
      <c r="F459" s="91"/>
      <c r="G459" s="90"/>
      <c r="H459" s="90"/>
      <c r="I459" s="91"/>
      <c r="J459" s="92"/>
      <c r="K459" s="92"/>
      <c r="L459" s="92"/>
      <c r="M459" s="110"/>
      <c r="N459" s="92"/>
      <c r="O459" s="134"/>
      <c r="P459" s="134"/>
      <c r="Q459" s="134"/>
      <c r="R459" s="134"/>
      <c r="S459" s="134"/>
      <c r="T459" s="134"/>
      <c r="U459" s="133"/>
    </row>
    <row r="460" spans="1:21" x14ac:dyDescent="0.25">
      <c r="A460" s="93"/>
      <c r="B460" s="94"/>
      <c r="C460" s="89"/>
      <c r="D460" s="90"/>
      <c r="E460" s="90"/>
      <c r="F460" s="91"/>
      <c r="G460" s="90"/>
      <c r="H460" s="90"/>
      <c r="I460" s="91"/>
      <c r="J460" s="92"/>
      <c r="K460" s="92"/>
      <c r="L460" s="92"/>
      <c r="M460" s="110"/>
      <c r="N460" s="92"/>
      <c r="O460" s="134"/>
      <c r="P460" s="134"/>
      <c r="Q460" s="134"/>
      <c r="R460" s="134"/>
      <c r="S460" s="134"/>
      <c r="T460" s="134"/>
      <c r="U460" s="133"/>
    </row>
  </sheetData>
  <phoneticPr fontId="1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499984740745262"/>
  </sheetPr>
  <dimension ref="A1:U35"/>
  <sheetViews>
    <sheetView workbookViewId="0">
      <selection activeCell="B2" sqref="B2"/>
    </sheetView>
  </sheetViews>
  <sheetFormatPr defaultRowHeight="15.75" x14ac:dyDescent="0.25"/>
  <cols>
    <col min="1" max="1" width="25" customWidth="1"/>
    <col min="2" max="2" width="22.75" customWidth="1"/>
    <col min="3" max="3" width="15.5" bestFit="1" customWidth="1"/>
    <col min="4" max="4" width="18.5" bestFit="1" customWidth="1"/>
    <col min="5" max="6" width="1" customWidth="1"/>
    <col min="7" max="7" width="10.5" bestFit="1" customWidth="1"/>
    <col min="8" max="8" width="9.375" bestFit="1" customWidth="1"/>
    <col min="9" max="9" width="11.125" bestFit="1" customWidth="1"/>
    <col min="10" max="10" width="9.625" bestFit="1" customWidth="1"/>
    <col min="11" max="11" width="6.875" bestFit="1" customWidth="1"/>
    <col min="12" max="12" width="0.5" customWidth="1"/>
    <col min="13" max="13" width="13.75" bestFit="1" customWidth="1"/>
    <col min="14" max="14" width="6.5" bestFit="1" customWidth="1"/>
    <col min="15" max="15" width="7" bestFit="1" customWidth="1"/>
    <col min="16" max="16" width="10.5" bestFit="1" customWidth="1"/>
    <col min="17" max="17" width="9.375" bestFit="1" customWidth="1"/>
    <col min="18" max="18" width="11.125" bestFit="1" customWidth="1"/>
    <col min="19" max="19" width="9.625" bestFit="1" customWidth="1"/>
    <col min="20" max="20" width="6.875" bestFit="1" customWidth="1"/>
  </cols>
  <sheetData>
    <row r="1" spans="1:21" s="38" customFormat="1" ht="63" x14ac:dyDescent="0.25">
      <c r="A1" s="80" t="s">
        <v>125</v>
      </c>
      <c r="B1" s="80" t="s">
        <v>126</v>
      </c>
      <c r="C1" s="80" t="s">
        <v>95</v>
      </c>
      <c r="D1" s="80" t="s">
        <v>350</v>
      </c>
      <c r="G1" s="35" t="s">
        <v>127</v>
      </c>
      <c r="H1" s="36" t="s">
        <v>128</v>
      </c>
      <c r="I1" s="36" t="s">
        <v>129</v>
      </c>
      <c r="J1" s="37" t="s">
        <v>130</v>
      </c>
      <c r="K1" s="79" t="s">
        <v>131</v>
      </c>
      <c r="M1" s="38" t="s">
        <v>24</v>
      </c>
      <c r="N1" s="38" t="s">
        <v>31</v>
      </c>
      <c r="O1" s="38" t="s">
        <v>25</v>
      </c>
      <c r="P1" s="38" t="s">
        <v>32</v>
      </c>
      <c r="Q1" s="38" t="s">
        <v>35</v>
      </c>
      <c r="R1" s="38" t="s">
        <v>29</v>
      </c>
      <c r="S1" s="38" t="s">
        <v>30</v>
      </c>
      <c r="T1" s="38" t="s">
        <v>34</v>
      </c>
    </row>
    <row r="2" spans="1:21" s="38" customFormat="1" x14ac:dyDescent="0.25">
      <c r="A2" s="156" t="s">
        <v>328</v>
      </c>
      <c r="B2" s="39" t="s">
        <v>140</v>
      </c>
      <c r="C2" s="40">
        <v>44854</v>
      </c>
      <c r="D2" s="206" t="s">
        <v>49</v>
      </c>
      <c r="G2" s="41" t="s">
        <v>133</v>
      </c>
      <c r="H2" s="42">
        <v>196</v>
      </c>
      <c r="I2" s="42">
        <v>434</v>
      </c>
      <c r="J2" s="42">
        <v>4.4000000000000004</v>
      </c>
      <c r="K2" s="43"/>
      <c r="M2"/>
      <c r="N2" s="178"/>
      <c r="O2" s="216"/>
      <c r="P2" s="216"/>
      <c r="Q2"/>
    </row>
    <row r="3" spans="1:21" s="38" customFormat="1" x14ac:dyDescent="0.25">
      <c r="B3" s="39"/>
      <c r="C3" s="40"/>
      <c r="G3" s="44" t="s">
        <v>134</v>
      </c>
      <c r="H3" s="45">
        <v>96</v>
      </c>
      <c r="I3" s="45">
        <v>5.8000000000000007</v>
      </c>
      <c r="J3" s="46">
        <f>5*31/35</f>
        <v>4.4285714285714288</v>
      </c>
      <c r="K3" s="47">
        <v>0.25</v>
      </c>
      <c r="L3" s="178"/>
      <c r="M3"/>
      <c r="N3" s="178"/>
      <c r="O3" s="216"/>
      <c r="P3" s="216"/>
      <c r="Q3"/>
    </row>
    <row r="4" spans="1:21" x14ac:dyDescent="0.25">
      <c r="K4" s="38"/>
      <c r="L4" s="178"/>
      <c r="N4" s="178"/>
      <c r="O4" s="216"/>
      <c r="P4" s="216"/>
      <c r="R4" s="38"/>
      <c r="S4" s="38"/>
      <c r="T4" s="38"/>
    </row>
    <row r="5" spans="1:21" x14ac:dyDescent="0.25">
      <c r="K5" s="38"/>
      <c r="L5" s="178"/>
      <c r="N5" s="178"/>
      <c r="O5" s="216"/>
      <c r="P5" s="216"/>
      <c r="R5" s="38"/>
      <c r="S5" s="38"/>
      <c r="T5" s="38"/>
      <c r="U5" s="38"/>
    </row>
    <row r="6" spans="1:21" x14ac:dyDescent="0.25">
      <c r="A6" s="8" t="s">
        <v>135</v>
      </c>
      <c r="B6" s="8" t="s">
        <v>136</v>
      </c>
      <c r="L6" s="38"/>
      <c r="M6" s="38"/>
      <c r="N6" s="38"/>
      <c r="O6" s="38"/>
      <c r="P6" s="38"/>
      <c r="Q6" s="38"/>
      <c r="R6" s="38"/>
    </row>
    <row r="7" spans="1:21" x14ac:dyDescent="0.25">
      <c r="A7" s="17"/>
      <c r="B7" s="17"/>
    </row>
    <row r="8" spans="1:21" x14ac:dyDescent="0.25">
      <c r="A8" s="17"/>
      <c r="B8" s="18"/>
    </row>
    <row r="9" spans="1:21" x14ac:dyDescent="0.25">
      <c r="A9" s="17"/>
      <c r="B9" s="18"/>
    </row>
    <row r="10" spans="1:21" x14ac:dyDescent="0.25">
      <c r="A10" s="18"/>
      <c r="B10" s="18"/>
    </row>
    <row r="11" spans="1:21" x14ac:dyDescent="0.25">
      <c r="A11" s="18"/>
      <c r="B11" s="17"/>
    </row>
    <row r="12" spans="1:21" x14ac:dyDescent="0.25">
      <c r="A12" s="18"/>
      <c r="B12" s="17"/>
    </row>
    <row r="13" spans="1:21" x14ac:dyDescent="0.25">
      <c r="A13" s="19"/>
      <c r="B13" s="17"/>
    </row>
    <row r="14" spans="1:21" x14ac:dyDescent="0.25">
      <c r="A14" s="19"/>
      <c r="B14" s="17"/>
    </row>
    <row r="15" spans="1:21" x14ac:dyDescent="0.25">
      <c r="A15" s="19"/>
      <c r="B15" s="17"/>
      <c r="L15" s="19"/>
      <c r="M15" s="19"/>
    </row>
    <row r="16" spans="1:21" x14ac:dyDescent="0.25">
      <c r="A16" s="19"/>
      <c r="B16" s="17"/>
    </row>
    <row r="17" spans="1:4" x14ac:dyDescent="0.25">
      <c r="B17" s="18"/>
    </row>
    <row r="18" spans="1:4" x14ac:dyDescent="0.25">
      <c r="A18" s="19"/>
      <c r="B18" s="18"/>
    </row>
    <row r="19" spans="1:4" x14ac:dyDescent="0.25">
      <c r="A19" s="19"/>
      <c r="B19" s="19"/>
    </row>
    <row r="20" spans="1:4" x14ac:dyDescent="0.25">
      <c r="A20" s="19"/>
      <c r="B20" s="19"/>
    </row>
    <row r="21" spans="1:4" x14ac:dyDescent="0.25">
      <c r="A21" s="19"/>
      <c r="B21" s="19"/>
    </row>
    <row r="22" spans="1:4" x14ac:dyDescent="0.25">
      <c r="A22" s="19"/>
      <c r="B22" s="19"/>
    </row>
    <row r="25" spans="1:4" x14ac:dyDescent="0.25">
      <c r="A25" s="203" t="s">
        <v>351</v>
      </c>
      <c r="B25" s="204" t="s">
        <v>49</v>
      </c>
      <c r="C25" s="204" t="s">
        <v>50</v>
      </c>
      <c r="D25" s="205" t="s">
        <v>51</v>
      </c>
    </row>
    <row r="26" spans="1:4" x14ac:dyDescent="0.25">
      <c r="A26" s="196" t="s">
        <v>4</v>
      </c>
      <c r="B26" s="154" t="s">
        <v>346</v>
      </c>
      <c r="C26" s="154" t="s">
        <v>347</v>
      </c>
      <c r="D26" s="199" t="s">
        <v>328</v>
      </c>
    </row>
    <row r="27" spans="1:4" x14ac:dyDescent="0.25">
      <c r="A27" s="196" t="s">
        <v>336</v>
      </c>
      <c r="B27" s="154" t="s">
        <v>353</v>
      </c>
      <c r="C27" s="154" t="s">
        <v>348</v>
      </c>
      <c r="D27" s="199" t="s">
        <v>349</v>
      </c>
    </row>
    <row r="28" spans="1:4" x14ac:dyDescent="0.25">
      <c r="A28" s="196" t="s">
        <v>337</v>
      </c>
      <c r="B28" s="154" t="s">
        <v>354</v>
      </c>
      <c r="C28" s="154" t="s">
        <v>355</v>
      </c>
      <c r="D28" s="199" t="s">
        <v>356</v>
      </c>
    </row>
    <row r="29" spans="1:4" x14ac:dyDescent="0.25">
      <c r="A29" s="196" t="s">
        <v>338</v>
      </c>
      <c r="B29" s="154" t="s">
        <v>357</v>
      </c>
      <c r="C29" s="154" t="s">
        <v>358</v>
      </c>
      <c r="D29" s="199" t="s">
        <v>359</v>
      </c>
    </row>
    <row r="30" spans="1:4" x14ac:dyDescent="0.25">
      <c r="A30" s="197" t="s">
        <v>339</v>
      </c>
      <c r="B30" s="154" t="s">
        <v>360</v>
      </c>
      <c r="C30" s="154" t="s">
        <v>361</v>
      </c>
      <c r="D30" s="199" t="s">
        <v>362</v>
      </c>
    </row>
    <row r="31" spans="1:4" x14ac:dyDescent="0.25">
      <c r="A31" s="197" t="s">
        <v>340</v>
      </c>
      <c r="B31" s="154" t="s">
        <v>363</v>
      </c>
      <c r="C31" s="154" t="s">
        <v>364</v>
      </c>
      <c r="D31" s="199" t="s">
        <v>365</v>
      </c>
    </row>
    <row r="32" spans="1:4" x14ac:dyDescent="0.25">
      <c r="A32" s="197" t="s">
        <v>341</v>
      </c>
      <c r="B32" s="154" t="s">
        <v>366</v>
      </c>
      <c r="C32" s="154" t="s">
        <v>367</v>
      </c>
      <c r="D32" s="199" t="s">
        <v>368</v>
      </c>
    </row>
    <row r="33" spans="1:4" x14ac:dyDescent="0.25">
      <c r="A33" s="197" t="s">
        <v>342</v>
      </c>
      <c r="B33" s="154" t="s">
        <v>369</v>
      </c>
      <c r="C33" s="154" t="s">
        <v>370</v>
      </c>
      <c r="D33" s="199" t="s">
        <v>371</v>
      </c>
    </row>
    <row r="34" spans="1:4" x14ac:dyDescent="0.25">
      <c r="A34" s="198" t="s">
        <v>344</v>
      </c>
      <c r="B34" s="154" t="s">
        <v>372</v>
      </c>
      <c r="C34" s="154" t="s">
        <v>373</v>
      </c>
      <c r="D34" s="199" t="s">
        <v>374</v>
      </c>
    </row>
    <row r="35" spans="1:4" x14ac:dyDescent="0.25">
      <c r="A35" s="200" t="s">
        <v>345</v>
      </c>
      <c r="B35" s="201" t="s">
        <v>375</v>
      </c>
      <c r="C35" s="201" t="s">
        <v>376</v>
      </c>
      <c r="D35" s="202" t="s">
        <v>377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Parameter!$K$2:$K$5</xm:f>
          </x14:formula1>
          <xm:sqref>A2</xm:sqref>
        </x14:dataValidation>
        <x14:dataValidation type="list" allowBlank="1" showInputMessage="1" showErrorMessage="1" xr:uid="{00000000-0002-0000-0700-000001000000}">
          <x14:formula1>
            <xm:f>Parameter!$D$2:$D$3</xm:f>
          </x14:formula1>
          <xm:sqref>B2 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28"/>
  <sheetViews>
    <sheetView workbookViewId="0">
      <selection activeCell="N15" sqref="N15"/>
    </sheetView>
  </sheetViews>
  <sheetFormatPr defaultRowHeight="15.75" x14ac:dyDescent="0.25"/>
  <cols>
    <col min="1" max="1" width="7.75" bestFit="1" customWidth="1"/>
    <col min="2" max="2" width="8.75" bestFit="1" customWidth="1"/>
    <col min="3" max="3" width="10.375" bestFit="1" customWidth="1"/>
    <col min="4" max="4" width="30.5" bestFit="1" customWidth="1"/>
    <col min="5" max="5" width="29.5" bestFit="1" customWidth="1"/>
    <col min="6" max="6" width="32.625" bestFit="1" customWidth="1"/>
    <col min="7" max="7" width="19.875" bestFit="1" customWidth="1"/>
    <col min="8" max="8" width="18.75" bestFit="1" customWidth="1"/>
    <col min="9" max="9" width="21.875" bestFit="1" customWidth="1"/>
    <col min="10" max="10" width="13.625" bestFit="1" customWidth="1"/>
    <col min="11" max="11" width="12.625" bestFit="1" customWidth="1"/>
    <col min="12" max="12" width="15.75" bestFit="1" customWidth="1"/>
    <col min="13" max="13" width="17.625" bestFit="1" customWidth="1"/>
    <col min="14" max="14" width="14.625" bestFit="1" customWidth="1"/>
    <col min="15" max="15" width="9" bestFit="1" customWidth="1"/>
    <col min="16" max="16" width="16.625" bestFit="1" customWidth="1"/>
    <col min="17" max="17" width="16.875" bestFit="1" customWidth="1"/>
    <col min="18" max="18" width="10.625" bestFit="1" customWidth="1"/>
    <col min="19" max="19" width="15.125" bestFit="1" customWidth="1"/>
    <col min="20" max="20" width="15.375" bestFit="1" customWidth="1"/>
    <col min="21" max="21" width="13.5" bestFit="1" customWidth="1"/>
  </cols>
  <sheetData>
    <row r="1" spans="1:21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82</v>
      </c>
      <c r="P1" t="s">
        <v>84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</row>
    <row r="2" spans="1:21" x14ac:dyDescent="0.25">
      <c r="C2" s="10"/>
      <c r="O2">
        <v>327</v>
      </c>
      <c r="Q2">
        <v>597</v>
      </c>
      <c r="R2">
        <v>357</v>
      </c>
      <c r="T2">
        <v>127</v>
      </c>
      <c r="U2">
        <v>440</v>
      </c>
    </row>
    <row r="3" spans="1:21" x14ac:dyDescent="0.25">
      <c r="A3" t="s">
        <v>107</v>
      </c>
      <c r="B3" t="s">
        <v>108</v>
      </c>
      <c r="C3" s="10">
        <v>44562</v>
      </c>
      <c r="D3">
        <v>1268</v>
      </c>
      <c r="E3">
        <v>4799</v>
      </c>
      <c r="F3">
        <v>6067</v>
      </c>
      <c r="G3">
        <v>2955</v>
      </c>
      <c r="H3">
        <v>16253</v>
      </c>
      <c r="I3">
        <v>19208</v>
      </c>
      <c r="J3">
        <v>0.52959999999999996</v>
      </c>
      <c r="K3">
        <v>0.76470000000000005</v>
      </c>
      <c r="L3">
        <v>0.71589999999999998</v>
      </c>
      <c r="M3">
        <v>104</v>
      </c>
      <c r="N3">
        <v>0.30952380952380953</v>
      </c>
    </row>
    <row r="4" spans="1:21" x14ac:dyDescent="0.25">
      <c r="A4" t="s">
        <v>107</v>
      </c>
      <c r="B4" t="s">
        <v>108</v>
      </c>
      <c r="C4" s="10">
        <v>44563</v>
      </c>
      <c r="D4">
        <v>1268</v>
      </c>
      <c r="E4">
        <v>4799</v>
      </c>
      <c r="F4">
        <v>6067</v>
      </c>
      <c r="G4">
        <v>4311</v>
      </c>
      <c r="H4">
        <v>16616</v>
      </c>
      <c r="I4">
        <v>20927</v>
      </c>
      <c r="J4">
        <v>0.77270000000000005</v>
      </c>
      <c r="K4">
        <v>0.78180000000000005</v>
      </c>
      <c r="L4">
        <v>0.77990000000000004</v>
      </c>
      <c r="M4">
        <v>190</v>
      </c>
      <c r="N4">
        <v>0.56547619047619047</v>
      </c>
    </row>
    <row r="5" spans="1:21" x14ac:dyDescent="0.25">
      <c r="A5" t="s">
        <v>49</v>
      </c>
      <c r="B5" t="s">
        <v>108</v>
      </c>
      <c r="C5" s="10">
        <v>44564</v>
      </c>
      <c r="D5">
        <v>1268</v>
      </c>
      <c r="E5">
        <v>4799</v>
      </c>
      <c r="F5">
        <v>6067</v>
      </c>
      <c r="G5">
        <v>3502</v>
      </c>
      <c r="H5">
        <v>13278</v>
      </c>
      <c r="I5">
        <v>16780</v>
      </c>
      <c r="J5">
        <v>0.62770000000000004</v>
      </c>
      <c r="K5">
        <v>0.62480000000000002</v>
      </c>
      <c r="L5">
        <v>0.62539999999999996</v>
      </c>
      <c r="M5">
        <v>151</v>
      </c>
      <c r="N5">
        <v>0.44940476190476192</v>
      </c>
    </row>
    <row r="6" spans="1:21" x14ac:dyDescent="0.25">
      <c r="A6" t="s">
        <v>49</v>
      </c>
      <c r="B6" t="s">
        <v>108</v>
      </c>
      <c r="C6" s="10">
        <v>44565</v>
      </c>
      <c r="D6">
        <v>1268</v>
      </c>
      <c r="E6">
        <v>4799</v>
      </c>
      <c r="F6">
        <v>6067</v>
      </c>
      <c r="G6">
        <v>3544</v>
      </c>
      <c r="H6">
        <v>13083</v>
      </c>
      <c r="I6">
        <v>16627</v>
      </c>
      <c r="J6">
        <v>0.63519999999999999</v>
      </c>
      <c r="K6">
        <v>0.61560000000000004</v>
      </c>
      <c r="L6">
        <v>0.61970000000000003</v>
      </c>
      <c r="M6">
        <v>138</v>
      </c>
      <c r="N6">
        <v>0.4107142857142857</v>
      </c>
    </row>
    <row r="7" spans="1:21" x14ac:dyDescent="0.25">
      <c r="A7" t="s">
        <v>49</v>
      </c>
      <c r="B7" t="s">
        <v>108</v>
      </c>
      <c r="C7" s="10">
        <v>44566</v>
      </c>
      <c r="D7">
        <v>1268</v>
      </c>
      <c r="E7">
        <v>4799</v>
      </c>
      <c r="F7">
        <v>6067</v>
      </c>
      <c r="G7">
        <v>3072</v>
      </c>
      <c r="H7">
        <v>14048</v>
      </c>
      <c r="I7">
        <v>17120</v>
      </c>
      <c r="J7">
        <v>0.55059999999999998</v>
      </c>
      <c r="K7">
        <v>0.66100000000000003</v>
      </c>
      <c r="L7">
        <v>0.63800000000000001</v>
      </c>
      <c r="M7">
        <v>175</v>
      </c>
      <c r="N7">
        <v>0.52083333333333337</v>
      </c>
    </row>
    <row r="8" spans="1:21" x14ac:dyDescent="0.25">
      <c r="A8" t="s">
        <v>49</v>
      </c>
      <c r="B8" t="s">
        <v>108</v>
      </c>
      <c r="C8" s="10">
        <v>44567</v>
      </c>
      <c r="D8">
        <v>1268</v>
      </c>
      <c r="E8">
        <v>4799</v>
      </c>
      <c r="F8">
        <v>6067</v>
      </c>
      <c r="G8">
        <v>2932</v>
      </c>
      <c r="H8">
        <v>15037</v>
      </c>
      <c r="I8">
        <v>17969</v>
      </c>
      <c r="J8">
        <v>0.52549999999999997</v>
      </c>
      <c r="K8">
        <v>0.70750000000000002</v>
      </c>
      <c r="L8">
        <v>0.66969999999999996</v>
      </c>
      <c r="M8">
        <v>198</v>
      </c>
      <c r="N8">
        <v>0.5892857142857143</v>
      </c>
    </row>
    <row r="9" spans="1:21" x14ac:dyDescent="0.25">
      <c r="A9" t="s">
        <v>49</v>
      </c>
      <c r="B9" t="s">
        <v>108</v>
      </c>
      <c r="C9" s="10">
        <v>44568</v>
      </c>
      <c r="D9">
        <v>1268</v>
      </c>
      <c r="E9">
        <v>4799</v>
      </c>
      <c r="F9">
        <v>6067</v>
      </c>
      <c r="G9">
        <v>2484</v>
      </c>
      <c r="H9">
        <v>17091</v>
      </c>
      <c r="I9">
        <v>19575</v>
      </c>
      <c r="J9">
        <v>0.44519999999999998</v>
      </c>
      <c r="K9">
        <v>0.80420000000000003</v>
      </c>
      <c r="L9">
        <v>0.72950000000000004</v>
      </c>
      <c r="M9">
        <v>260</v>
      </c>
      <c r="N9">
        <v>0.77380952380952384</v>
      </c>
    </row>
    <row r="10" spans="1:21" x14ac:dyDescent="0.25">
      <c r="A10" t="s">
        <v>49</v>
      </c>
      <c r="B10" t="s">
        <v>108</v>
      </c>
      <c r="C10" s="10">
        <v>44569</v>
      </c>
      <c r="D10">
        <v>1268</v>
      </c>
      <c r="E10">
        <v>4799</v>
      </c>
      <c r="F10">
        <v>6067</v>
      </c>
      <c r="G10">
        <v>4018</v>
      </c>
      <c r="H10">
        <v>18726</v>
      </c>
      <c r="I10">
        <v>22744</v>
      </c>
      <c r="J10">
        <v>0.72019999999999995</v>
      </c>
      <c r="K10">
        <v>0.88109999999999999</v>
      </c>
      <c r="L10">
        <v>0.84760000000000002</v>
      </c>
      <c r="M10">
        <v>226</v>
      </c>
      <c r="N10">
        <v>0.67261904761904767</v>
      </c>
    </row>
    <row r="11" spans="1:21" x14ac:dyDescent="0.25">
      <c r="A11" t="s">
        <v>49</v>
      </c>
      <c r="B11" t="s">
        <v>108</v>
      </c>
      <c r="C11" s="10">
        <v>44570</v>
      </c>
      <c r="D11">
        <v>1268</v>
      </c>
      <c r="E11">
        <v>4799</v>
      </c>
      <c r="F11">
        <v>6067</v>
      </c>
      <c r="G11">
        <v>4934</v>
      </c>
      <c r="H11">
        <v>19607</v>
      </c>
      <c r="I11">
        <v>24541</v>
      </c>
      <c r="J11">
        <v>0.88439999999999996</v>
      </c>
      <c r="K11">
        <v>0.92259999999999998</v>
      </c>
      <c r="L11">
        <v>0.91459999999999997</v>
      </c>
      <c r="M11">
        <v>213</v>
      </c>
      <c r="N11">
        <v>0.6339285714285714</v>
      </c>
    </row>
    <row r="12" spans="1:21" x14ac:dyDescent="0.25">
      <c r="A12" t="s">
        <v>50</v>
      </c>
      <c r="B12" t="s">
        <v>108</v>
      </c>
      <c r="C12" s="10">
        <v>44571</v>
      </c>
      <c r="D12">
        <v>1268</v>
      </c>
      <c r="E12">
        <v>4799</v>
      </c>
      <c r="F12">
        <v>6067</v>
      </c>
      <c r="G12">
        <v>4971</v>
      </c>
      <c r="H12">
        <v>20076</v>
      </c>
      <c r="I12">
        <v>25047</v>
      </c>
      <c r="J12">
        <v>0.89100000000000001</v>
      </c>
      <c r="K12">
        <v>0.9446</v>
      </c>
      <c r="L12">
        <v>0.9335</v>
      </c>
      <c r="M12">
        <v>222</v>
      </c>
      <c r="N12">
        <v>0.6607142857142857</v>
      </c>
    </row>
    <row r="13" spans="1:21" x14ac:dyDescent="0.25">
      <c r="A13" t="s">
        <v>50</v>
      </c>
      <c r="B13" t="s">
        <v>108</v>
      </c>
      <c r="C13" s="10">
        <v>44572</v>
      </c>
      <c r="D13">
        <v>1268</v>
      </c>
      <c r="E13">
        <v>4799</v>
      </c>
      <c r="F13">
        <v>6067</v>
      </c>
      <c r="G13">
        <v>4461</v>
      </c>
      <c r="H13">
        <v>16442</v>
      </c>
      <c r="I13">
        <v>20903</v>
      </c>
      <c r="J13">
        <v>0.79959999999999998</v>
      </c>
      <c r="K13">
        <v>0.77359999999999995</v>
      </c>
      <c r="L13">
        <v>0.77900000000000003</v>
      </c>
      <c r="M13">
        <v>175</v>
      </c>
      <c r="N13">
        <v>0.52083333333333337</v>
      </c>
    </row>
    <row r="14" spans="1:21" x14ac:dyDescent="0.25">
      <c r="A14" t="s">
        <v>50</v>
      </c>
      <c r="B14" t="s">
        <v>108</v>
      </c>
      <c r="C14" s="10">
        <v>44573</v>
      </c>
      <c r="D14">
        <v>1268</v>
      </c>
      <c r="E14">
        <v>4799</v>
      </c>
      <c r="F14">
        <v>6067</v>
      </c>
      <c r="G14">
        <v>5063</v>
      </c>
      <c r="H14">
        <v>15323</v>
      </c>
      <c r="I14">
        <v>20386</v>
      </c>
      <c r="J14">
        <v>0.90749999999999997</v>
      </c>
      <c r="K14">
        <v>0.72099999999999997</v>
      </c>
      <c r="L14">
        <v>0.75980000000000003</v>
      </c>
      <c r="M14">
        <v>223</v>
      </c>
      <c r="N14">
        <v>0.66369047619047616</v>
      </c>
    </row>
    <row r="15" spans="1:21" x14ac:dyDescent="0.25">
      <c r="A15" t="s">
        <v>50</v>
      </c>
      <c r="B15" t="s">
        <v>108</v>
      </c>
      <c r="C15" s="10">
        <v>44574</v>
      </c>
      <c r="D15">
        <v>1268</v>
      </c>
      <c r="E15">
        <v>4799</v>
      </c>
      <c r="F15">
        <v>6067</v>
      </c>
      <c r="G15">
        <v>4393</v>
      </c>
      <c r="H15">
        <v>12361</v>
      </c>
      <c r="I15">
        <v>16754</v>
      </c>
      <c r="J15">
        <v>0.78739999999999999</v>
      </c>
      <c r="K15">
        <v>0.58160000000000001</v>
      </c>
      <c r="L15">
        <v>0.62439999999999996</v>
      </c>
      <c r="M15">
        <v>57</v>
      </c>
      <c r="N15">
        <v>0.16964285714285715</v>
      </c>
    </row>
    <row r="16" spans="1:21" x14ac:dyDescent="0.25">
      <c r="A16" t="s">
        <v>50</v>
      </c>
      <c r="B16" t="s">
        <v>108</v>
      </c>
      <c r="C16" s="10">
        <v>44575</v>
      </c>
      <c r="D16">
        <v>1268</v>
      </c>
      <c r="E16">
        <v>4799</v>
      </c>
      <c r="F16">
        <v>6067</v>
      </c>
      <c r="G16">
        <v>3772</v>
      </c>
      <c r="H16">
        <v>12072</v>
      </c>
      <c r="I16">
        <v>15844</v>
      </c>
      <c r="J16">
        <v>0.67610000000000003</v>
      </c>
      <c r="K16">
        <v>0.56799999999999995</v>
      </c>
      <c r="L16">
        <v>0.59050000000000002</v>
      </c>
      <c r="M16">
        <v>55</v>
      </c>
      <c r="N16">
        <v>0.16369047619047619</v>
      </c>
    </row>
    <row r="17" spans="1:14" x14ac:dyDescent="0.25">
      <c r="A17" t="s">
        <v>50</v>
      </c>
      <c r="B17" t="s">
        <v>108</v>
      </c>
      <c r="C17" s="10">
        <v>44576</v>
      </c>
      <c r="D17">
        <v>1268</v>
      </c>
      <c r="E17">
        <v>4799</v>
      </c>
      <c r="F17">
        <v>6067</v>
      </c>
      <c r="G17">
        <v>3896</v>
      </c>
      <c r="H17">
        <v>12546</v>
      </c>
      <c r="I17">
        <v>16442</v>
      </c>
      <c r="J17">
        <v>0.69830000000000003</v>
      </c>
      <c r="K17">
        <v>0.59030000000000005</v>
      </c>
      <c r="L17">
        <v>0.61280000000000001</v>
      </c>
      <c r="M17">
        <v>49</v>
      </c>
      <c r="N17">
        <v>0.14583333333333334</v>
      </c>
    </row>
    <row r="18" spans="1:14" x14ac:dyDescent="0.25">
      <c r="A18" t="s">
        <v>50</v>
      </c>
      <c r="B18" t="s">
        <v>108</v>
      </c>
      <c r="C18" s="10">
        <v>44577</v>
      </c>
      <c r="D18">
        <v>1268</v>
      </c>
      <c r="E18">
        <v>4799</v>
      </c>
      <c r="F18">
        <v>6067</v>
      </c>
      <c r="G18">
        <v>3179</v>
      </c>
      <c r="H18">
        <v>14039</v>
      </c>
      <c r="I18">
        <v>17218</v>
      </c>
      <c r="J18">
        <v>0.56979999999999997</v>
      </c>
      <c r="K18">
        <v>0.66059999999999997</v>
      </c>
      <c r="L18">
        <v>0.64170000000000005</v>
      </c>
      <c r="M18">
        <v>65</v>
      </c>
      <c r="N18">
        <v>0.19345238095238096</v>
      </c>
    </row>
    <row r="19" spans="1:14" x14ac:dyDescent="0.25">
      <c r="A19" t="s">
        <v>51</v>
      </c>
      <c r="B19" t="s">
        <v>108</v>
      </c>
      <c r="C19" s="10">
        <v>44578</v>
      </c>
      <c r="D19">
        <v>1268</v>
      </c>
      <c r="E19">
        <v>4799</v>
      </c>
      <c r="F19">
        <v>6067</v>
      </c>
      <c r="G19">
        <v>2885</v>
      </c>
      <c r="H19">
        <v>15213</v>
      </c>
      <c r="I19">
        <v>18098</v>
      </c>
      <c r="J19">
        <v>0.5171</v>
      </c>
      <c r="K19">
        <v>0.71579999999999999</v>
      </c>
      <c r="L19">
        <v>0.67449999999999999</v>
      </c>
      <c r="M19">
        <v>115</v>
      </c>
      <c r="N19">
        <v>0.34226190476190477</v>
      </c>
    </row>
    <row r="20" spans="1:14" x14ac:dyDescent="0.25">
      <c r="A20" t="s">
        <v>51</v>
      </c>
      <c r="B20" t="s">
        <v>108</v>
      </c>
      <c r="C20" s="10">
        <v>44579</v>
      </c>
      <c r="D20">
        <v>1268</v>
      </c>
      <c r="E20">
        <v>4799</v>
      </c>
      <c r="F20">
        <v>6067</v>
      </c>
      <c r="G20">
        <v>3607</v>
      </c>
      <c r="H20">
        <v>16416</v>
      </c>
      <c r="I20">
        <v>20023</v>
      </c>
      <c r="J20">
        <v>0.64649999999999996</v>
      </c>
      <c r="K20">
        <v>0.77239999999999998</v>
      </c>
      <c r="L20">
        <v>0.74619999999999997</v>
      </c>
      <c r="M20">
        <v>125</v>
      </c>
      <c r="N20">
        <v>0.37202380952380953</v>
      </c>
    </row>
    <row r="21" spans="1:14" x14ac:dyDescent="0.25">
      <c r="A21" t="s">
        <v>51</v>
      </c>
      <c r="B21" t="s">
        <v>108</v>
      </c>
      <c r="C21" s="10">
        <v>44580</v>
      </c>
      <c r="D21">
        <v>1268</v>
      </c>
      <c r="E21">
        <v>4799</v>
      </c>
      <c r="F21">
        <v>6067</v>
      </c>
      <c r="G21">
        <v>5017</v>
      </c>
      <c r="H21">
        <v>17116</v>
      </c>
      <c r="I21">
        <v>22133</v>
      </c>
      <c r="J21">
        <v>0.8992</v>
      </c>
      <c r="K21">
        <v>0.8054</v>
      </c>
      <c r="L21">
        <v>0.82489999999999997</v>
      </c>
      <c r="M21">
        <v>170</v>
      </c>
      <c r="N21">
        <v>0.50595238095238093</v>
      </c>
    </row>
    <row r="22" spans="1:14" x14ac:dyDescent="0.25">
      <c r="A22" t="s">
        <v>51</v>
      </c>
      <c r="B22" t="s">
        <v>108</v>
      </c>
      <c r="C22" s="10">
        <v>44581</v>
      </c>
      <c r="D22">
        <v>1268</v>
      </c>
      <c r="E22">
        <v>4799</v>
      </c>
      <c r="F22">
        <v>6067</v>
      </c>
      <c r="G22">
        <v>4902</v>
      </c>
      <c r="H22">
        <v>17437</v>
      </c>
      <c r="I22">
        <v>22339</v>
      </c>
      <c r="J22">
        <v>0.87860000000000005</v>
      </c>
      <c r="K22">
        <v>0.82050000000000001</v>
      </c>
      <c r="L22">
        <v>0.83260000000000001</v>
      </c>
      <c r="M22">
        <v>183</v>
      </c>
      <c r="N22">
        <v>0.5446428571428571</v>
      </c>
    </row>
    <row r="23" spans="1:14" x14ac:dyDescent="0.25">
      <c r="A23" t="s">
        <v>51</v>
      </c>
      <c r="B23" t="s">
        <v>108</v>
      </c>
      <c r="C23" s="10">
        <v>44582</v>
      </c>
      <c r="D23">
        <v>1268</v>
      </c>
      <c r="E23">
        <v>4799</v>
      </c>
      <c r="F23">
        <v>6067</v>
      </c>
      <c r="G23">
        <v>5109</v>
      </c>
      <c r="H23">
        <v>17181</v>
      </c>
      <c r="I23">
        <v>22290</v>
      </c>
      <c r="J23">
        <v>0.91569999999999996</v>
      </c>
      <c r="K23">
        <v>0.80840000000000001</v>
      </c>
      <c r="L23">
        <v>0.83069999999999999</v>
      </c>
      <c r="M23">
        <v>146</v>
      </c>
      <c r="N23">
        <v>0.43452380952380953</v>
      </c>
    </row>
    <row r="24" spans="1:14" x14ac:dyDescent="0.25">
      <c r="A24" t="s">
        <v>51</v>
      </c>
      <c r="B24" t="s">
        <v>108</v>
      </c>
      <c r="C24" s="10">
        <v>44583</v>
      </c>
      <c r="D24">
        <v>1268</v>
      </c>
      <c r="E24">
        <v>4799</v>
      </c>
      <c r="F24">
        <v>6067</v>
      </c>
      <c r="G24">
        <v>4381</v>
      </c>
      <c r="H24">
        <v>15652</v>
      </c>
      <c r="I24">
        <v>20033</v>
      </c>
      <c r="J24">
        <v>0.78520000000000001</v>
      </c>
      <c r="K24">
        <v>0.73650000000000004</v>
      </c>
      <c r="L24">
        <v>0.74660000000000004</v>
      </c>
      <c r="M24">
        <v>43</v>
      </c>
      <c r="N24">
        <v>0.12797619047619047</v>
      </c>
    </row>
    <row r="25" spans="1:14" x14ac:dyDescent="0.25">
      <c r="A25" t="s">
        <v>51</v>
      </c>
      <c r="B25" t="s">
        <v>108</v>
      </c>
      <c r="C25" s="10">
        <v>44584</v>
      </c>
      <c r="D25">
        <v>1268</v>
      </c>
      <c r="E25">
        <v>4799</v>
      </c>
      <c r="F25">
        <v>6067</v>
      </c>
      <c r="G25">
        <v>5144</v>
      </c>
      <c r="H25">
        <v>17990</v>
      </c>
      <c r="I25">
        <v>23134</v>
      </c>
      <c r="J25">
        <v>0.92200000000000004</v>
      </c>
      <c r="K25">
        <v>0.84650000000000003</v>
      </c>
      <c r="L25">
        <v>0.86219999999999997</v>
      </c>
      <c r="M25">
        <v>45</v>
      </c>
      <c r="N25">
        <v>0.13392857142857142</v>
      </c>
    </row>
    <row r="26" spans="1:14" x14ac:dyDescent="0.25">
      <c r="A26" t="s">
        <v>52</v>
      </c>
      <c r="B26" t="s">
        <v>108</v>
      </c>
      <c r="C26" s="10">
        <v>44585</v>
      </c>
      <c r="D26">
        <v>1268</v>
      </c>
      <c r="E26">
        <v>4799</v>
      </c>
      <c r="F26">
        <v>6067</v>
      </c>
      <c r="G26">
        <v>4621</v>
      </c>
      <c r="H26">
        <v>19151</v>
      </c>
      <c r="I26">
        <v>23772</v>
      </c>
      <c r="J26">
        <v>0.82830000000000004</v>
      </c>
      <c r="K26">
        <v>0.90110000000000001</v>
      </c>
      <c r="L26">
        <v>0.88600000000000001</v>
      </c>
      <c r="M26">
        <v>91</v>
      </c>
      <c r="N26">
        <v>0.27083333333333331</v>
      </c>
    </row>
    <row r="27" spans="1:14" x14ac:dyDescent="0.25">
      <c r="A27" t="s">
        <v>52</v>
      </c>
      <c r="B27" t="s">
        <v>108</v>
      </c>
      <c r="C27" s="10">
        <v>44586</v>
      </c>
      <c r="D27">
        <v>1268</v>
      </c>
      <c r="E27">
        <v>4799</v>
      </c>
      <c r="F27">
        <v>6067</v>
      </c>
      <c r="G27">
        <v>4383</v>
      </c>
      <c r="H27">
        <v>19732</v>
      </c>
      <c r="I27">
        <v>24115</v>
      </c>
      <c r="J27">
        <v>0.78559999999999997</v>
      </c>
      <c r="K27">
        <v>0.9284</v>
      </c>
      <c r="L27">
        <v>0.89870000000000005</v>
      </c>
      <c r="M27">
        <v>99</v>
      </c>
      <c r="N27">
        <v>0.29464285714285715</v>
      </c>
    </row>
    <row r="28" spans="1:14" x14ac:dyDescent="0.25">
      <c r="A28" t="s">
        <v>52</v>
      </c>
      <c r="B28" t="s">
        <v>108</v>
      </c>
      <c r="C28" s="10">
        <v>44587</v>
      </c>
      <c r="D28">
        <v>1268</v>
      </c>
      <c r="E28">
        <v>4799</v>
      </c>
      <c r="F28">
        <v>6067</v>
      </c>
      <c r="G28">
        <v>4253</v>
      </c>
      <c r="H28">
        <v>17899</v>
      </c>
      <c r="I28">
        <v>22152</v>
      </c>
      <c r="J28">
        <v>0.76229999999999998</v>
      </c>
      <c r="K28">
        <v>0.84219999999999995</v>
      </c>
      <c r="L28">
        <v>0.8256</v>
      </c>
      <c r="M28">
        <v>80</v>
      </c>
      <c r="N28">
        <v>0.23809523809523808</v>
      </c>
    </row>
    <row r="29" spans="1:14" x14ac:dyDescent="0.25">
      <c r="A29" t="s">
        <v>52</v>
      </c>
      <c r="B29" t="s">
        <v>108</v>
      </c>
      <c r="C29" s="10">
        <v>44588</v>
      </c>
      <c r="D29">
        <v>1268</v>
      </c>
      <c r="E29">
        <v>4799</v>
      </c>
      <c r="F29">
        <v>6067</v>
      </c>
      <c r="G29">
        <v>5224</v>
      </c>
      <c r="H29">
        <v>19477</v>
      </c>
      <c r="I29">
        <v>24701</v>
      </c>
      <c r="J29">
        <v>0.93630000000000002</v>
      </c>
      <c r="K29">
        <v>0.91639999999999999</v>
      </c>
      <c r="L29">
        <v>0.92059999999999997</v>
      </c>
      <c r="M29">
        <v>71</v>
      </c>
      <c r="N29">
        <v>0.21130952380952381</v>
      </c>
    </row>
    <row r="30" spans="1:14" x14ac:dyDescent="0.25">
      <c r="A30" t="s">
        <v>52</v>
      </c>
      <c r="B30" t="s">
        <v>108</v>
      </c>
      <c r="C30" s="10">
        <v>44589</v>
      </c>
      <c r="D30">
        <v>1268</v>
      </c>
      <c r="E30">
        <v>4799</v>
      </c>
      <c r="F30">
        <v>6067</v>
      </c>
      <c r="G30">
        <v>5079</v>
      </c>
      <c r="H30">
        <v>19414</v>
      </c>
      <c r="I30">
        <v>24493</v>
      </c>
      <c r="J30">
        <v>0.9103</v>
      </c>
      <c r="K30">
        <v>0.91349999999999998</v>
      </c>
      <c r="L30">
        <v>0.91279999999999994</v>
      </c>
      <c r="M30">
        <v>74</v>
      </c>
      <c r="N30">
        <v>0.22023809523809523</v>
      </c>
    </row>
    <row r="31" spans="1:14" x14ac:dyDescent="0.25">
      <c r="A31" t="s">
        <v>52</v>
      </c>
      <c r="B31" t="s">
        <v>108</v>
      </c>
      <c r="C31" s="10">
        <v>44590</v>
      </c>
      <c r="D31">
        <v>1268</v>
      </c>
      <c r="E31">
        <v>4799</v>
      </c>
      <c r="F31">
        <v>6067</v>
      </c>
      <c r="G31">
        <v>4837</v>
      </c>
      <c r="H31">
        <v>19473</v>
      </c>
      <c r="I31">
        <v>24310</v>
      </c>
      <c r="J31">
        <v>0.86699999999999999</v>
      </c>
      <c r="K31">
        <v>0.9163</v>
      </c>
      <c r="L31">
        <v>0.90600000000000003</v>
      </c>
      <c r="M31">
        <v>47</v>
      </c>
      <c r="N31">
        <v>0.13988095238095238</v>
      </c>
    </row>
    <row r="32" spans="1:14" x14ac:dyDescent="0.25">
      <c r="A32" t="s">
        <v>52</v>
      </c>
      <c r="B32" t="s">
        <v>108</v>
      </c>
      <c r="C32" s="10">
        <v>44591</v>
      </c>
      <c r="D32">
        <v>1268</v>
      </c>
      <c r="E32">
        <v>4799</v>
      </c>
      <c r="F32">
        <v>6067</v>
      </c>
      <c r="G32">
        <v>5200</v>
      </c>
      <c r="H32">
        <v>19155</v>
      </c>
      <c r="I32">
        <v>24355</v>
      </c>
      <c r="J32">
        <v>0.93200000000000005</v>
      </c>
      <c r="K32">
        <v>0.90129999999999999</v>
      </c>
      <c r="L32">
        <v>0.90769999999999995</v>
      </c>
      <c r="M32">
        <v>49</v>
      </c>
      <c r="N32">
        <v>0.14583333333333334</v>
      </c>
    </row>
    <row r="33" spans="1:14" x14ac:dyDescent="0.25">
      <c r="A33" t="s">
        <v>53</v>
      </c>
      <c r="B33" t="s">
        <v>108</v>
      </c>
      <c r="C33" s="10">
        <v>44592</v>
      </c>
      <c r="D33">
        <v>1268</v>
      </c>
      <c r="E33">
        <v>4799</v>
      </c>
      <c r="F33">
        <v>6067</v>
      </c>
      <c r="G33">
        <v>5168</v>
      </c>
      <c r="H33">
        <v>16846</v>
      </c>
      <c r="I33">
        <v>22014</v>
      </c>
      <c r="J33">
        <v>0.92630000000000001</v>
      </c>
      <c r="K33">
        <v>0.79269999999999996</v>
      </c>
      <c r="L33">
        <v>0.82040000000000002</v>
      </c>
      <c r="M33">
        <v>47</v>
      </c>
      <c r="N33">
        <v>0.13988095238095238</v>
      </c>
    </row>
    <row r="34" spans="1:14" x14ac:dyDescent="0.25">
      <c r="A34" t="s">
        <v>53</v>
      </c>
      <c r="B34" t="s">
        <v>109</v>
      </c>
      <c r="C34" s="10">
        <v>44593</v>
      </c>
      <c r="D34">
        <v>1268</v>
      </c>
      <c r="E34">
        <v>4799</v>
      </c>
      <c r="F34">
        <v>6067</v>
      </c>
      <c r="G34">
        <v>5048</v>
      </c>
      <c r="H34">
        <v>17153</v>
      </c>
      <c r="I34">
        <v>22201</v>
      </c>
      <c r="J34">
        <v>0.90480000000000005</v>
      </c>
      <c r="K34">
        <v>0.80710000000000004</v>
      </c>
      <c r="L34">
        <v>0.82740000000000002</v>
      </c>
      <c r="M34">
        <v>42</v>
      </c>
      <c r="N34">
        <v>0.125</v>
      </c>
    </row>
    <row r="35" spans="1:14" x14ac:dyDescent="0.25">
      <c r="A35" t="s">
        <v>53</v>
      </c>
      <c r="B35" t="s">
        <v>109</v>
      </c>
      <c r="C35" s="10">
        <v>44594</v>
      </c>
      <c r="D35">
        <v>1268</v>
      </c>
      <c r="E35">
        <v>4799</v>
      </c>
      <c r="F35">
        <v>6067</v>
      </c>
      <c r="G35">
        <v>4693</v>
      </c>
      <c r="H35">
        <v>18121</v>
      </c>
      <c r="I35">
        <v>22814</v>
      </c>
      <c r="J35">
        <v>0.84119999999999995</v>
      </c>
      <c r="K35">
        <v>0.85260000000000002</v>
      </c>
      <c r="L35">
        <v>0.85029999999999994</v>
      </c>
      <c r="M35">
        <v>64</v>
      </c>
      <c r="N35">
        <v>0.19047619047619047</v>
      </c>
    </row>
    <row r="36" spans="1:14" x14ac:dyDescent="0.25">
      <c r="A36" t="s">
        <v>53</v>
      </c>
      <c r="B36" t="s">
        <v>109</v>
      </c>
      <c r="C36" s="10">
        <v>44595</v>
      </c>
      <c r="D36">
        <v>1268</v>
      </c>
      <c r="E36">
        <v>4799</v>
      </c>
      <c r="F36">
        <v>6067</v>
      </c>
      <c r="G36">
        <v>5008</v>
      </c>
      <c r="H36">
        <v>19160</v>
      </c>
      <c r="I36">
        <v>24168</v>
      </c>
      <c r="J36">
        <v>0.89759999999999995</v>
      </c>
      <c r="K36">
        <v>0.90149999999999997</v>
      </c>
      <c r="L36">
        <v>0.90069999999999995</v>
      </c>
      <c r="M36">
        <v>85</v>
      </c>
      <c r="N36">
        <v>0.25297619047619047</v>
      </c>
    </row>
    <row r="37" spans="1:14" x14ac:dyDescent="0.25">
      <c r="A37" t="s">
        <v>53</v>
      </c>
      <c r="B37" t="s">
        <v>109</v>
      </c>
      <c r="C37" s="10">
        <v>44596</v>
      </c>
      <c r="D37">
        <v>1268</v>
      </c>
      <c r="E37">
        <v>4799</v>
      </c>
      <c r="F37">
        <v>6067</v>
      </c>
      <c r="G37">
        <v>5145</v>
      </c>
      <c r="H37">
        <v>20427</v>
      </c>
      <c r="I37">
        <v>25572</v>
      </c>
      <c r="J37">
        <v>0.92220000000000002</v>
      </c>
      <c r="K37">
        <v>0.96109999999999995</v>
      </c>
      <c r="L37">
        <v>0.95299999999999996</v>
      </c>
      <c r="M37">
        <v>77</v>
      </c>
      <c r="N37">
        <v>0.22916666666666666</v>
      </c>
    </row>
    <row r="38" spans="1:14" x14ac:dyDescent="0.25">
      <c r="A38" t="s">
        <v>53</v>
      </c>
      <c r="B38" t="s">
        <v>109</v>
      </c>
      <c r="C38" s="10">
        <v>44597</v>
      </c>
      <c r="D38">
        <v>1268</v>
      </c>
      <c r="E38">
        <v>4799</v>
      </c>
      <c r="F38">
        <v>6067</v>
      </c>
      <c r="G38">
        <v>5415</v>
      </c>
      <c r="H38">
        <v>20527</v>
      </c>
      <c r="I38">
        <v>25942</v>
      </c>
      <c r="J38">
        <v>0.97060000000000002</v>
      </c>
      <c r="K38">
        <v>0.96589999999999998</v>
      </c>
      <c r="L38">
        <v>0.96679999999999999</v>
      </c>
      <c r="M38">
        <v>95</v>
      </c>
      <c r="N38">
        <v>0.28273809523809523</v>
      </c>
    </row>
    <row r="39" spans="1:14" x14ac:dyDescent="0.25">
      <c r="A39" t="s">
        <v>53</v>
      </c>
      <c r="B39" t="s">
        <v>109</v>
      </c>
      <c r="C39" s="10">
        <v>44598</v>
      </c>
      <c r="D39">
        <v>1268</v>
      </c>
      <c r="E39">
        <v>4799</v>
      </c>
      <c r="F39">
        <v>6067</v>
      </c>
      <c r="G39">
        <v>5052</v>
      </c>
      <c r="H39">
        <v>17983</v>
      </c>
      <c r="I39">
        <v>23035</v>
      </c>
      <c r="J39">
        <v>0.90549999999999997</v>
      </c>
      <c r="K39">
        <v>0.84619999999999995</v>
      </c>
      <c r="L39">
        <v>0.85850000000000004</v>
      </c>
      <c r="M39">
        <v>69</v>
      </c>
      <c r="N39">
        <v>0.20535714285714285</v>
      </c>
    </row>
    <row r="40" spans="1:14" x14ac:dyDescent="0.25">
      <c r="A40" t="s">
        <v>110</v>
      </c>
      <c r="B40" t="s">
        <v>109</v>
      </c>
      <c r="C40" s="10">
        <v>44599</v>
      </c>
      <c r="D40">
        <v>1268</v>
      </c>
      <c r="E40">
        <v>4799</v>
      </c>
      <c r="F40">
        <v>6067</v>
      </c>
      <c r="G40">
        <v>5034</v>
      </c>
      <c r="H40">
        <v>18381</v>
      </c>
      <c r="I40">
        <v>23415</v>
      </c>
      <c r="J40">
        <v>0.90229999999999999</v>
      </c>
      <c r="K40">
        <v>0.8649</v>
      </c>
      <c r="L40">
        <v>0.87270000000000003</v>
      </c>
      <c r="M40">
        <v>66</v>
      </c>
      <c r="N40">
        <v>0.19642857142857142</v>
      </c>
    </row>
    <row r="41" spans="1:14" x14ac:dyDescent="0.25">
      <c r="A41" t="s">
        <v>110</v>
      </c>
      <c r="B41" t="s">
        <v>109</v>
      </c>
      <c r="C41" s="10">
        <v>44600</v>
      </c>
      <c r="D41">
        <v>1268</v>
      </c>
      <c r="E41">
        <v>4799</v>
      </c>
      <c r="F41">
        <v>6067</v>
      </c>
      <c r="G41">
        <v>4414</v>
      </c>
      <c r="H41">
        <v>14741</v>
      </c>
      <c r="I41">
        <v>19155</v>
      </c>
      <c r="J41">
        <v>0.79120000000000001</v>
      </c>
      <c r="K41">
        <v>0.69359999999999999</v>
      </c>
      <c r="L41">
        <v>0.71389999999999998</v>
      </c>
      <c r="M41">
        <v>23</v>
      </c>
      <c r="N41">
        <v>6.8452380952380959E-2</v>
      </c>
    </row>
    <row r="42" spans="1:14" x14ac:dyDescent="0.25">
      <c r="A42" t="s">
        <v>110</v>
      </c>
      <c r="B42" t="s">
        <v>109</v>
      </c>
      <c r="C42" s="10">
        <v>44601</v>
      </c>
      <c r="D42">
        <v>1268</v>
      </c>
      <c r="E42">
        <v>4799</v>
      </c>
      <c r="F42">
        <v>6067</v>
      </c>
      <c r="G42">
        <v>4132</v>
      </c>
      <c r="H42">
        <v>13546</v>
      </c>
      <c r="I42">
        <v>17678</v>
      </c>
      <c r="J42">
        <v>0.74060000000000004</v>
      </c>
      <c r="K42">
        <v>0.63739999999999997</v>
      </c>
      <c r="L42">
        <v>0.65880000000000005</v>
      </c>
      <c r="M42">
        <v>20</v>
      </c>
      <c r="N42">
        <v>5.9523809523809521E-2</v>
      </c>
    </row>
    <row r="43" spans="1:14" x14ac:dyDescent="0.25">
      <c r="A43" t="s">
        <v>110</v>
      </c>
      <c r="B43" t="s">
        <v>109</v>
      </c>
      <c r="C43" s="10">
        <v>44602</v>
      </c>
      <c r="D43">
        <v>1268</v>
      </c>
      <c r="E43">
        <v>4799</v>
      </c>
      <c r="F43">
        <v>6067</v>
      </c>
      <c r="G43">
        <v>3723</v>
      </c>
      <c r="H43">
        <v>12985</v>
      </c>
      <c r="I43">
        <v>16708</v>
      </c>
      <c r="J43">
        <v>0.6673</v>
      </c>
      <c r="K43">
        <v>0.61099999999999999</v>
      </c>
      <c r="L43">
        <v>0.62270000000000003</v>
      </c>
      <c r="M43">
        <v>20</v>
      </c>
      <c r="N43">
        <v>5.9523809523809521E-2</v>
      </c>
    </row>
    <row r="44" spans="1:14" x14ac:dyDescent="0.25">
      <c r="A44" t="s">
        <v>110</v>
      </c>
      <c r="B44" t="s">
        <v>109</v>
      </c>
      <c r="C44" s="10">
        <v>44603</v>
      </c>
      <c r="D44">
        <v>1268</v>
      </c>
      <c r="E44">
        <v>4799</v>
      </c>
      <c r="F44">
        <v>6067</v>
      </c>
      <c r="G44">
        <v>3460</v>
      </c>
      <c r="H44">
        <v>13072</v>
      </c>
      <c r="I44">
        <v>16532</v>
      </c>
      <c r="J44">
        <v>0.62019999999999997</v>
      </c>
      <c r="K44">
        <v>0.61509999999999998</v>
      </c>
      <c r="L44">
        <v>0.61609999999999998</v>
      </c>
      <c r="M44">
        <v>25</v>
      </c>
      <c r="N44">
        <v>7.4404761904761904E-2</v>
      </c>
    </row>
    <row r="45" spans="1:14" x14ac:dyDescent="0.25">
      <c r="A45" t="s">
        <v>110</v>
      </c>
      <c r="B45" t="s">
        <v>109</v>
      </c>
      <c r="C45" s="10">
        <v>44604</v>
      </c>
      <c r="D45">
        <v>1268</v>
      </c>
      <c r="E45">
        <v>4799</v>
      </c>
      <c r="F45">
        <v>6067</v>
      </c>
      <c r="G45">
        <v>3055</v>
      </c>
      <c r="H45">
        <v>13107</v>
      </c>
      <c r="I45">
        <v>16162</v>
      </c>
      <c r="J45">
        <v>0.54759999999999998</v>
      </c>
      <c r="K45">
        <v>0.61670000000000003</v>
      </c>
      <c r="L45">
        <v>0.60229999999999995</v>
      </c>
      <c r="M45">
        <v>35</v>
      </c>
      <c r="N45">
        <v>0.10416666666666667</v>
      </c>
    </row>
    <row r="46" spans="1:14" x14ac:dyDescent="0.25">
      <c r="A46" t="s">
        <v>110</v>
      </c>
      <c r="B46" t="s">
        <v>109</v>
      </c>
      <c r="C46" s="10">
        <v>44605</v>
      </c>
      <c r="D46">
        <v>1268</v>
      </c>
      <c r="E46">
        <v>4799</v>
      </c>
      <c r="F46">
        <v>6067</v>
      </c>
      <c r="G46">
        <v>3079</v>
      </c>
      <c r="H46">
        <v>15709</v>
      </c>
      <c r="I46">
        <v>18788</v>
      </c>
      <c r="J46">
        <v>0.55189999999999995</v>
      </c>
      <c r="K46">
        <v>0.73919999999999997</v>
      </c>
      <c r="L46">
        <v>0.70020000000000004</v>
      </c>
      <c r="M46">
        <v>83</v>
      </c>
      <c r="N46">
        <v>0.24702380952380953</v>
      </c>
    </row>
    <row r="47" spans="1:14" x14ac:dyDescent="0.25">
      <c r="A47" t="s">
        <v>111</v>
      </c>
      <c r="B47" t="s">
        <v>109</v>
      </c>
      <c r="C47" s="10">
        <v>44606</v>
      </c>
      <c r="D47">
        <v>1268</v>
      </c>
      <c r="E47">
        <v>4799</v>
      </c>
      <c r="F47">
        <v>6067</v>
      </c>
      <c r="G47">
        <v>4806</v>
      </c>
      <c r="H47">
        <v>14890</v>
      </c>
      <c r="I47">
        <v>19696</v>
      </c>
      <c r="J47">
        <v>0.86140000000000005</v>
      </c>
      <c r="K47">
        <v>0.7006</v>
      </c>
      <c r="L47">
        <v>0.73409999999999997</v>
      </c>
      <c r="M47">
        <v>103</v>
      </c>
      <c r="N47">
        <v>0.30654761904761907</v>
      </c>
    </row>
    <row r="48" spans="1:14" x14ac:dyDescent="0.25">
      <c r="A48" t="s">
        <v>111</v>
      </c>
      <c r="B48" t="s">
        <v>109</v>
      </c>
      <c r="C48" s="10">
        <v>44607</v>
      </c>
      <c r="D48">
        <v>1268</v>
      </c>
      <c r="E48">
        <v>4799</v>
      </c>
      <c r="F48">
        <v>6067</v>
      </c>
      <c r="G48">
        <v>4952</v>
      </c>
      <c r="H48">
        <v>14100</v>
      </c>
      <c r="I48">
        <v>19052</v>
      </c>
      <c r="J48">
        <v>0.88759999999999994</v>
      </c>
      <c r="K48">
        <v>0.66339999999999999</v>
      </c>
      <c r="L48">
        <v>0.71</v>
      </c>
      <c r="M48">
        <v>46</v>
      </c>
      <c r="N48">
        <v>0.13690476190476192</v>
      </c>
    </row>
    <row r="49" spans="1:21" x14ac:dyDescent="0.25">
      <c r="A49" t="s">
        <v>111</v>
      </c>
      <c r="B49" t="s">
        <v>109</v>
      </c>
      <c r="C49" s="10">
        <v>44608</v>
      </c>
      <c r="D49">
        <v>1268</v>
      </c>
      <c r="E49">
        <v>4786</v>
      </c>
      <c r="F49">
        <v>6054</v>
      </c>
      <c r="G49">
        <v>5455</v>
      </c>
      <c r="H49">
        <v>16016</v>
      </c>
      <c r="I49">
        <v>21471</v>
      </c>
      <c r="J49">
        <v>0.97773874390593618</v>
      </c>
      <c r="K49">
        <v>0.75562508898790937</v>
      </c>
      <c r="L49">
        <v>0.80192444365714721</v>
      </c>
      <c r="M49">
        <v>49</v>
      </c>
      <c r="N49">
        <v>0.14583333333333334</v>
      </c>
    </row>
    <row r="50" spans="1:21" x14ac:dyDescent="0.25">
      <c r="A50" t="s">
        <v>111</v>
      </c>
      <c r="B50" t="s">
        <v>109</v>
      </c>
      <c r="C50" s="10">
        <v>44609</v>
      </c>
      <c r="D50">
        <v>1268</v>
      </c>
      <c r="E50">
        <v>4786</v>
      </c>
      <c r="F50">
        <v>6054</v>
      </c>
      <c r="G50">
        <v>5455</v>
      </c>
      <c r="H50">
        <v>16016</v>
      </c>
      <c r="I50">
        <v>21471</v>
      </c>
      <c r="J50">
        <v>0.97770000000000001</v>
      </c>
      <c r="K50">
        <v>0.75560000000000005</v>
      </c>
      <c r="L50">
        <v>0.80189999999999995</v>
      </c>
      <c r="M50">
        <v>49</v>
      </c>
      <c r="N50">
        <v>0.14583333333333334</v>
      </c>
    </row>
    <row r="51" spans="1:21" x14ac:dyDescent="0.25">
      <c r="A51" t="s">
        <v>111</v>
      </c>
      <c r="B51" t="s">
        <v>109</v>
      </c>
      <c r="C51" s="10">
        <v>44610</v>
      </c>
      <c r="D51">
        <v>1268</v>
      </c>
      <c r="E51">
        <v>4786</v>
      </c>
      <c r="F51">
        <v>6054</v>
      </c>
      <c r="G51">
        <v>5040</v>
      </c>
      <c r="H51">
        <v>16518</v>
      </c>
      <c r="I51">
        <v>21558</v>
      </c>
      <c r="J51">
        <v>0.90339999999999998</v>
      </c>
      <c r="K51">
        <v>0.77929999999999999</v>
      </c>
      <c r="L51">
        <v>0.80520000000000003</v>
      </c>
      <c r="M51">
        <v>67</v>
      </c>
      <c r="N51">
        <v>0.19940476190476192</v>
      </c>
    </row>
    <row r="52" spans="1:21" x14ac:dyDescent="0.25">
      <c r="A52" t="s">
        <v>111</v>
      </c>
      <c r="B52" t="s">
        <v>109</v>
      </c>
      <c r="C52" s="10">
        <v>44611</v>
      </c>
      <c r="D52">
        <v>1268</v>
      </c>
      <c r="E52">
        <v>4786</v>
      </c>
      <c r="F52">
        <v>6054</v>
      </c>
      <c r="G52">
        <v>5263</v>
      </c>
      <c r="H52">
        <v>18378</v>
      </c>
      <c r="I52">
        <v>23641</v>
      </c>
      <c r="J52">
        <v>0.94330000000000003</v>
      </c>
      <c r="K52">
        <v>0.86709999999999998</v>
      </c>
      <c r="L52">
        <v>0.88300000000000001</v>
      </c>
      <c r="M52">
        <v>70</v>
      </c>
      <c r="N52">
        <v>0.20833333333333334</v>
      </c>
    </row>
    <row r="53" spans="1:21" x14ac:dyDescent="0.25">
      <c r="A53" t="s">
        <v>111</v>
      </c>
      <c r="B53" t="s">
        <v>109</v>
      </c>
      <c r="C53" s="10">
        <v>44612</v>
      </c>
      <c r="D53">
        <v>1252</v>
      </c>
      <c r="E53">
        <v>4741</v>
      </c>
      <c r="F53">
        <v>5993</v>
      </c>
      <c r="G53">
        <v>5387</v>
      </c>
      <c r="H53">
        <v>18283</v>
      </c>
      <c r="I53">
        <v>23670</v>
      </c>
      <c r="J53">
        <v>0.97789999999999999</v>
      </c>
      <c r="K53">
        <v>0.87080000000000002</v>
      </c>
      <c r="L53">
        <v>0.8931</v>
      </c>
      <c r="M53">
        <v>103</v>
      </c>
      <c r="N53">
        <v>0.30654761904761907</v>
      </c>
    </row>
    <row r="54" spans="1:21" x14ac:dyDescent="0.25">
      <c r="A54" t="s">
        <v>112</v>
      </c>
      <c r="B54" t="s">
        <v>109</v>
      </c>
      <c r="C54" s="10">
        <v>44613</v>
      </c>
      <c r="D54">
        <v>1252</v>
      </c>
      <c r="E54">
        <v>4741</v>
      </c>
      <c r="F54">
        <v>5993</v>
      </c>
      <c r="G54">
        <v>4961</v>
      </c>
      <c r="H54">
        <v>15964</v>
      </c>
      <c r="I54">
        <v>20925</v>
      </c>
      <c r="J54">
        <v>0.90059999999999996</v>
      </c>
      <c r="K54">
        <v>0.76029999999999998</v>
      </c>
      <c r="L54">
        <v>0.78949999999999998</v>
      </c>
      <c r="M54">
        <v>71</v>
      </c>
      <c r="N54">
        <v>0.21130952380952381</v>
      </c>
    </row>
    <row r="55" spans="1:21" x14ac:dyDescent="0.25">
      <c r="A55" t="s">
        <v>112</v>
      </c>
      <c r="B55" t="s">
        <v>109</v>
      </c>
      <c r="C55" s="10">
        <v>44614</v>
      </c>
      <c r="D55">
        <v>1252</v>
      </c>
      <c r="E55">
        <v>4741</v>
      </c>
      <c r="F55">
        <v>5993</v>
      </c>
      <c r="G55">
        <v>4894</v>
      </c>
      <c r="H55">
        <v>15714</v>
      </c>
      <c r="I55">
        <v>20608</v>
      </c>
      <c r="J55">
        <v>0.88839999999999997</v>
      </c>
      <c r="K55">
        <v>0.74839999999999995</v>
      </c>
      <c r="L55">
        <v>0.77749999999999997</v>
      </c>
      <c r="M55">
        <v>20</v>
      </c>
      <c r="N55">
        <v>5.9523809523809521E-2</v>
      </c>
    </row>
    <row r="56" spans="1:21" x14ac:dyDescent="0.25">
      <c r="A56" t="s">
        <v>112</v>
      </c>
      <c r="B56" t="s">
        <v>109</v>
      </c>
      <c r="C56" s="10">
        <v>44615</v>
      </c>
      <c r="D56">
        <v>1252</v>
      </c>
      <c r="E56">
        <v>4741</v>
      </c>
      <c r="F56">
        <v>5993</v>
      </c>
      <c r="G56">
        <v>4869</v>
      </c>
      <c r="H56">
        <v>13619</v>
      </c>
      <c r="I56">
        <v>18488</v>
      </c>
      <c r="J56">
        <v>0.88390000000000002</v>
      </c>
      <c r="K56">
        <v>0.64859999999999995</v>
      </c>
      <c r="L56">
        <v>0.69750000000000001</v>
      </c>
      <c r="M56">
        <v>6</v>
      </c>
      <c r="N56">
        <v>1.7857142857142856E-2</v>
      </c>
    </row>
    <row r="57" spans="1:21" x14ac:dyDescent="0.25">
      <c r="A57" t="s">
        <v>112</v>
      </c>
      <c r="B57" t="s">
        <v>109</v>
      </c>
      <c r="C57" s="10">
        <v>44616</v>
      </c>
      <c r="D57">
        <v>1252</v>
      </c>
      <c r="E57">
        <v>4741</v>
      </c>
      <c r="F57">
        <v>5993</v>
      </c>
      <c r="G57">
        <v>4106</v>
      </c>
      <c r="H57">
        <v>12858</v>
      </c>
      <c r="I57">
        <v>16964</v>
      </c>
      <c r="J57">
        <v>0.74539999999999995</v>
      </c>
      <c r="K57">
        <v>0.61240000000000006</v>
      </c>
      <c r="L57">
        <v>0.64</v>
      </c>
      <c r="M57">
        <v>5</v>
      </c>
      <c r="N57">
        <v>1.488095238095238E-2</v>
      </c>
    </row>
    <row r="58" spans="1:21" x14ac:dyDescent="0.25">
      <c r="A58" t="s">
        <v>112</v>
      </c>
      <c r="B58" t="s">
        <v>109</v>
      </c>
      <c r="C58" s="10">
        <v>44617</v>
      </c>
      <c r="D58">
        <v>1252</v>
      </c>
      <c r="E58">
        <v>4741</v>
      </c>
      <c r="F58">
        <v>5993</v>
      </c>
      <c r="G58">
        <v>3860</v>
      </c>
      <c r="H58">
        <v>13749</v>
      </c>
      <c r="I58">
        <v>17609</v>
      </c>
      <c r="J58">
        <v>0.70069999999999999</v>
      </c>
      <c r="K58">
        <v>0.65480000000000005</v>
      </c>
      <c r="L58">
        <v>0.66439999999999999</v>
      </c>
      <c r="M58">
        <v>8</v>
      </c>
      <c r="N58">
        <v>2.3809523809523808E-2</v>
      </c>
    </row>
    <row r="59" spans="1:21" x14ac:dyDescent="0.25">
      <c r="A59" t="s">
        <v>112</v>
      </c>
      <c r="B59" t="s">
        <v>109</v>
      </c>
      <c r="C59" s="10">
        <v>44618</v>
      </c>
      <c r="D59">
        <v>1252</v>
      </c>
      <c r="E59">
        <v>4899</v>
      </c>
      <c r="F59">
        <v>6151</v>
      </c>
      <c r="G59">
        <v>3830</v>
      </c>
      <c r="H59">
        <v>15493</v>
      </c>
      <c r="I59">
        <v>19323</v>
      </c>
      <c r="J59">
        <v>0.69530000000000003</v>
      </c>
      <c r="K59">
        <v>0.71419999999999995</v>
      </c>
      <c r="L59">
        <v>0.71030000000000004</v>
      </c>
      <c r="M59">
        <v>23</v>
      </c>
      <c r="N59">
        <v>6.8452380952380959E-2</v>
      </c>
    </row>
    <row r="60" spans="1:21" x14ac:dyDescent="0.25">
      <c r="A60" t="s">
        <v>112</v>
      </c>
      <c r="B60" t="s">
        <v>109</v>
      </c>
      <c r="C60" s="10">
        <v>44619</v>
      </c>
      <c r="D60">
        <v>1252</v>
      </c>
      <c r="E60">
        <v>4899</v>
      </c>
      <c r="F60">
        <v>6151</v>
      </c>
      <c r="G60">
        <v>5772</v>
      </c>
      <c r="H60">
        <v>17162</v>
      </c>
      <c r="I60">
        <v>22934</v>
      </c>
      <c r="J60">
        <v>1.0478000000000001</v>
      </c>
      <c r="K60">
        <v>0.79110000000000003</v>
      </c>
      <c r="L60">
        <v>0.84299999999999997</v>
      </c>
      <c r="M60">
        <v>25</v>
      </c>
      <c r="N60">
        <v>7.4404761904761904E-2</v>
      </c>
    </row>
    <row r="61" spans="1:21" x14ac:dyDescent="0.25">
      <c r="A61" t="s">
        <v>113</v>
      </c>
      <c r="B61" t="s">
        <v>109</v>
      </c>
      <c r="C61" s="10">
        <v>44620</v>
      </c>
      <c r="D61">
        <v>1252</v>
      </c>
      <c r="E61">
        <v>4899</v>
      </c>
      <c r="F61">
        <v>6151</v>
      </c>
      <c r="G61">
        <v>5703</v>
      </c>
      <c r="H61">
        <v>17316</v>
      </c>
      <c r="I61">
        <v>23019</v>
      </c>
      <c r="J61">
        <v>1.0353000000000001</v>
      </c>
      <c r="K61">
        <v>0.79820000000000002</v>
      </c>
      <c r="L61">
        <v>0.84619999999999995</v>
      </c>
      <c r="M61">
        <v>26</v>
      </c>
      <c r="N61">
        <v>7.7380952380952384E-2</v>
      </c>
    </row>
    <row r="62" spans="1:21" x14ac:dyDescent="0.25">
      <c r="A62" t="s">
        <v>113</v>
      </c>
      <c r="B62" t="s">
        <v>114</v>
      </c>
      <c r="C62" s="10">
        <v>44621</v>
      </c>
      <c r="D62">
        <v>1252</v>
      </c>
      <c r="E62">
        <v>4899</v>
      </c>
      <c r="F62">
        <v>6151</v>
      </c>
      <c r="G62">
        <v>5323</v>
      </c>
      <c r="H62">
        <v>18784</v>
      </c>
      <c r="I62">
        <v>24107</v>
      </c>
      <c r="J62">
        <v>0.96630000000000005</v>
      </c>
      <c r="K62">
        <v>0.8659</v>
      </c>
      <c r="L62">
        <v>0.8861</v>
      </c>
      <c r="M62">
        <v>77</v>
      </c>
      <c r="N62">
        <v>0.22919999999999999</v>
      </c>
    </row>
    <row r="63" spans="1:21" x14ac:dyDescent="0.25">
      <c r="A63" t="s">
        <v>113</v>
      </c>
      <c r="B63" t="s">
        <v>114</v>
      </c>
      <c r="C63" s="10">
        <v>44622</v>
      </c>
      <c r="D63">
        <v>1252</v>
      </c>
      <c r="E63">
        <v>4899</v>
      </c>
      <c r="F63">
        <v>6151</v>
      </c>
      <c r="G63">
        <v>5100</v>
      </c>
      <c r="H63">
        <v>19899</v>
      </c>
      <c r="I63">
        <v>24999</v>
      </c>
      <c r="J63">
        <v>0.92579999999999996</v>
      </c>
      <c r="K63">
        <v>0.9173</v>
      </c>
      <c r="L63">
        <v>0.91890000000000005</v>
      </c>
      <c r="M63">
        <v>107</v>
      </c>
      <c r="N63">
        <v>0.31850000000000001</v>
      </c>
    </row>
    <row r="64" spans="1:21" x14ac:dyDescent="0.25">
      <c r="A64" t="s">
        <v>113</v>
      </c>
      <c r="B64" t="s">
        <v>114</v>
      </c>
      <c r="C64" s="10">
        <v>44623</v>
      </c>
      <c r="D64">
        <v>1252</v>
      </c>
      <c r="E64">
        <v>4899</v>
      </c>
      <c r="F64">
        <v>6151</v>
      </c>
      <c r="G64">
        <v>5604</v>
      </c>
      <c r="H64">
        <v>18770</v>
      </c>
      <c r="I64">
        <v>24374</v>
      </c>
      <c r="J64">
        <v>1.0173000000000001</v>
      </c>
      <c r="K64">
        <v>0.86519999999999997</v>
      </c>
      <c r="L64">
        <v>0.89600000000000002</v>
      </c>
      <c r="M64">
        <v>88</v>
      </c>
      <c r="N64">
        <v>0.26190000000000002</v>
      </c>
      <c r="O64">
        <v>20</v>
      </c>
      <c r="Q64">
        <v>1982</v>
      </c>
      <c r="R64">
        <v>328</v>
      </c>
      <c r="S64">
        <v>566</v>
      </c>
      <c r="T64">
        <v>1552</v>
      </c>
      <c r="U64">
        <v>-444</v>
      </c>
    </row>
    <row r="65" spans="1:21" x14ac:dyDescent="0.25">
      <c r="A65" t="s">
        <v>113</v>
      </c>
      <c r="B65" t="s">
        <v>114</v>
      </c>
      <c r="C65" s="10">
        <v>44624</v>
      </c>
      <c r="D65">
        <v>1252</v>
      </c>
      <c r="E65">
        <v>4899</v>
      </c>
      <c r="F65">
        <v>6151</v>
      </c>
      <c r="G65">
        <v>4775</v>
      </c>
      <c r="H65">
        <v>15108</v>
      </c>
      <c r="I65">
        <v>19883</v>
      </c>
      <c r="J65">
        <v>0.86680000000000001</v>
      </c>
      <c r="K65">
        <v>0.69640000000000002</v>
      </c>
      <c r="L65">
        <v>0.73089999999999999</v>
      </c>
      <c r="M65">
        <v>32</v>
      </c>
      <c r="N65">
        <v>9.5200000000000007E-2</v>
      </c>
      <c r="O65">
        <v>84</v>
      </c>
      <c r="P65">
        <v>1223</v>
      </c>
      <c r="Q65">
        <v>229</v>
      </c>
      <c r="R65">
        <v>535</v>
      </c>
      <c r="S65">
        <v>1035</v>
      </c>
      <c r="U65">
        <v>-34</v>
      </c>
    </row>
    <row r="66" spans="1:21" x14ac:dyDescent="0.25">
      <c r="A66" t="s">
        <v>113</v>
      </c>
      <c r="B66" t="s">
        <v>114</v>
      </c>
      <c r="C66" s="10">
        <v>44625</v>
      </c>
      <c r="D66">
        <v>1252</v>
      </c>
      <c r="E66">
        <v>4899</v>
      </c>
      <c r="F66">
        <v>6151</v>
      </c>
      <c r="G66">
        <v>4873</v>
      </c>
      <c r="H66">
        <v>15411</v>
      </c>
      <c r="I66">
        <v>20284</v>
      </c>
      <c r="J66">
        <v>0.88460000000000005</v>
      </c>
      <c r="K66">
        <v>0.71030000000000004</v>
      </c>
      <c r="L66">
        <v>0.74560000000000004</v>
      </c>
      <c r="M66">
        <v>50</v>
      </c>
      <c r="N66">
        <v>0.14879999999999999</v>
      </c>
      <c r="O66">
        <v>48</v>
      </c>
      <c r="P66">
        <v>240</v>
      </c>
      <c r="Q66">
        <v>80</v>
      </c>
      <c r="R66">
        <v>190</v>
      </c>
      <c r="S66">
        <v>610</v>
      </c>
      <c r="T66">
        <v>2602</v>
      </c>
      <c r="U66">
        <v>-3034</v>
      </c>
    </row>
    <row r="67" spans="1:21" x14ac:dyDescent="0.25">
      <c r="A67" t="s">
        <v>113</v>
      </c>
      <c r="B67" t="s">
        <v>114</v>
      </c>
      <c r="C67" s="10">
        <v>44626</v>
      </c>
      <c r="D67">
        <v>1252</v>
      </c>
      <c r="E67">
        <v>4899</v>
      </c>
      <c r="F67">
        <v>6151</v>
      </c>
      <c r="G67">
        <v>4667</v>
      </c>
      <c r="H67">
        <v>10619</v>
      </c>
      <c r="I67">
        <v>15286</v>
      </c>
      <c r="J67">
        <v>0.84719999999999995</v>
      </c>
      <c r="K67">
        <v>0.48949999999999999</v>
      </c>
      <c r="L67">
        <v>0.56189999999999996</v>
      </c>
      <c r="M67">
        <v>35</v>
      </c>
      <c r="N67">
        <v>0.1042</v>
      </c>
      <c r="O67">
        <v>4</v>
      </c>
      <c r="P67">
        <v>1429</v>
      </c>
      <c r="R67">
        <v>122</v>
      </c>
      <c r="S67">
        <v>1046</v>
      </c>
      <c r="U67">
        <v>265</v>
      </c>
    </row>
    <row r="68" spans="1:21" x14ac:dyDescent="0.25">
      <c r="A68" t="s">
        <v>115</v>
      </c>
      <c r="B68" t="s">
        <v>114</v>
      </c>
      <c r="C68" s="10">
        <v>44627</v>
      </c>
      <c r="D68">
        <v>1252</v>
      </c>
      <c r="E68">
        <v>4899</v>
      </c>
      <c r="F68">
        <v>6151</v>
      </c>
      <c r="G68">
        <v>4519</v>
      </c>
      <c r="H68">
        <v>12431</v>
      </c>
      <c r="I68">
        <v>16950</v>
      </c>
      <c r="J68">
        <v>0.82030000000000003</v>
      </c>
      <c r="K68">
        <v>0.57299999999999995</v>
      </c>
      <c r="L68">
        <v>0.62309999999999999</v>
      </c>
      <c r="M68">
        <v>53</v>
      </c>
      <c r="N68">
        <v>0.15770000000000001</v>
      </c>
      <c r="O68">
        <v>27</v>
      </c>
      <c r="P68">
        <v>503</v>
      </c>
      <c r="Q68">
        <v>1522</v>
      </c>
      <c r="R68">
        <v>123</v>
      </c>
      <c r="S68">
        <v>320</v>
      </c>
      <c r="T68">
        <v>8</v>
      </c>
      <c r="U68">
        <v>1601</v>
      </c>
    </row>
    <row r="69" spans="1:21" x14ac:dyDescent="0.25">
      <c r="A69" t="s">
        <v>115</v>
      </c>
      <c r="B69" t="s">
        <v>114</v>
      </c>
      <c r="C69" s="10">
        <v>44628</v>
      </c>
      <c r="D69">
        <v>1252</v>
      </c>
      <c r="E69">
        <v>4899</v>
      </c>
      <c r="F69">
        <v>6151</v>
      </c>
      <c r="G69">
        <v>4437</v>
      </c>
      <c r="H69">
        <v>13019</v>
      </c>
      <c r="I69">
        <v>17456</v>
      </c>
      <c r="J69">
        <v>0.8054</v>
      </c>
      <c r="K69">
        <v>0.60009999999999997</v>
      </c>
      <c r="L69">
        <v>0.64170000000000005</v>
      </c>
      <c r="M69">
        <v>54</v>
      </c>
      <c r="N69">
        <v>0.16070000000000001</v>
      </c>
      <c r="O69">
        <v>37</v>
      </c>
      <c r="P69">
        <v>553</v>
      </c>
      <c r="Q69">
        <v>3108</v>
      </c>
      <c r="R69">
        <v>309</v>
      </c>
      <c r="S69">
        <v>560</v>
      </c>
      <c r="T69">
        <v>686</v>
      </c>
      <c r="U69">
        <v>2143</v>
      </c>
    </row>
    <row r="70" spans="1:21" x14ac:dyDescent="0.25">
      <c r="A70" t="s">
        <v>115</v>
      </c>
      <c r="B70" t="s">
        <v>114</v>
      </c>
      <c r="C70" s="10">
        <v>44629</v>
      </c>
      <c r="D70">
        <v>1252</v>
      </c>
      <c r="E70">
        <v>4899</v>
      </c>
      <c r="F70">
        <v>6151</v>
      </c>
      <c r="G70">
        <v>3847</v>
      </c>
      <c r="H70">
        <v>11563</v>
      </c>
      <c r="I70">
        <v>15410</v>
      </c>
      <c r="J70">
        <v>0.69830000000000003</v>
      </c>
      <c r="K70">
        <v>0.53300000000000003</v>
      </c>
      <c r="L70">
        <v>0.5665</v>
      </c>
      <c r="M70">
        <v>9</v>
      </c>
      <c r="N70">
        <v>2.6800000000000001E-2</v>
      </c>
      <c r="O70">
        <v>87</v>
      </c>
      <c r="P70">
        <v>1572</v>
      </c>
      <c r="Q70">
        <v>2008</v>
      </c>
      <c r="R70">
        <v>1016</v>
      </c>
      <c r="S70">
        <v>1429</v>
      </c>
      <c r="T70">
        <v>3306</v>
      </c>
      <c r="U70">
        <v>-2084</v>
      </c>
    </row>
    <row r="71" spans="1:21" x14ac:dyDescent="0.25">
      <c r="A71" t="s">
        <v>115</v>
      </c>
      <c r="B71" t="s">
        <v>114</v>
      </c>
      <c r="C71" s="10">
        <v>44630</v>
      </c>
      <c r="D71">
        <v>1252</v>
      </c>
      <c r="E71">
        <v>4899</v>
      </c>
      <c r="F71">
        <v>6151</v>
      </c>
      <c r="G71">
        <v>2812</v>
      </c>
      <c r="H71">
        <v>7552</v>
      </c>
      <c r="I71">
        <v>10364</v>
      </c>
      <c r="J71">
        <v>0.51049999999999995</v>
      </c>
      <c r="K71">
        <v>0.34810000000000002</v>
      </c>
      <c r="L71">
        <v>0.38100000000000001</v>
      </c>
      <c r="M71">
        <v>2</v>
      </c>
      <c r="N71">
        <v>6.0000000000000001E-3</v>
      </c>
      <c r="O71">
        <v>108</v>
      </c>
      <c r="P71">
        <v>843</v>
      </c>
      <c r="R71">
        <v>176</v>
      </c>
      <c r="S71">
        <v>945</v>
      </c>
      <c r="T71">
        <v>172</v>
      </c>
      <c r="U71">
        <v>-342</v>
      </c>
    </row>
    <row r="72" spans="1:21" x14ac:dyDescent="0.25">
      <c r="A72" t="s">
        <v>115</v>
      </c>
      <c r="B72" t="s">
        <v>114</v>
      </c>
      <c r="C72" s="10">
        <v>44631</v>
      </c>
      <c r="D72">
        <v>1252</v>
      </c>
      <c r="E72">
        <v>4899</v>
      </c>
      <c r="F72">
        <v>6151</v>
      </c>
      <c r="G72">
        <v>2565</v>
      </c>
      <c r="H72">
        <v>8178</v>
      </c>
      <c r="I72">
        <v>10743</v>
      </c>
      <c r="J72">
        <v>0.46560000000000001</v>
      </c>
      <c r="K72">
        <v>0.37690000000000001</v>
      </c>
      <c r="L72">
        <v>0.39489999999999997</v>
      </c>
      <c r="M72">
        <v>12</v>
      </c>
      <c r="N72">
        <v>3.5700000000000003E-2</v>
      </c>
      <c r="O72">
        <v>137</v>
      </c>
      <c r="P72">
        <v>1483</v>
      </c>
      <c r="R72">
        <v>204</v>
      </c>
      <c r="S72">
        <v>1406</v>
      </c>
      <c r="T72">
        <v>172</v>
      </c>
      <c r="U72">
        <v>-162</v>
      </c>
    </row>
    <row r="73" spans="1:21" x14ac:dyDescent="0.25">
      <c r="A73" t="s">
        <v>115</v>
      </c>
      <c r="B73" t="s">
        <v>114</v>
      </c>
      <c r="C73" s="10">
        <v>44632</v>
      </c>
      <c r="D73">
        <v>1252</v>
      </c>
      <c r="E73">
        <v>4899</v>
      </c>
      <c r="F73">
        <v>6151</v>
      </c>
      <c r="G73">
        <v>3707</v>
      </c>
      <c r="H73">
        <v>13106</v>
      </c>
      <c r="I73">
        <v>16813</v>
      </c>
      <c r="J73">
        <v>0.67290000000000005</v>
      </c>
      <c r="K73">
        <v>0.60409999999999997</v>
      </c>
      <c r="L73">
        <v>0.61799999999999999</v>
      </c>
      <c r="M73">
        <v>132</v>
      </c>
      <c r="N73">
        <v>0.39290000000000003</v>
      </c>
      <c r="O73">
        <v>194</v>
      </c>
      <c r="P73">
        <v>2370</v>
      </c>
      <c r="Q73">
        <v>5238</v>
      </c>
      <c r="R73">
        <v>685</v>
      </c>
      <c r="S73">
        <v>931</v>
      </c>
      <c r="T73">
        <v>16</v>
      </c>
      <c r="U73">
        <v>6170</v>
      </c>
    </row>
    <row r="74" spans="1:21" x14ac:dyDescent="0.25">
      <c r="A74" t="s">
        <v>115</v>
      </c>
      <c r="B74" t="s">
        <v>114</v>
      </c>
      <c r="C74" s="10">
        <v>44633</v>
      </c>
      <c r="D74">
        <v>1252</v>
      </c>
      <c r="E74">
        <v>4899</v>
      </c>
      <c r="F74">
        <v>6151</v>
      </c>
      <c r="G74">
        <v>3946</v>
      </c>
      <c r="H74">
        <v>14093</v>
      </c>
      <c r="I74">
        <v>18039</v>
      </c>
      <c r="J74">
        <v>0.71630000000000005</v>
      </c>
      <c r="K74">
        <v>0.64959999999999996</v>
      </c>
      <c r="L74">
        <v>0.66310000000000002</v>
      </c>
      <c r="M74">
        <v>98</v>
      </c>
      <c r="N74">
        <v>0.29170000000000001</v>
      </c>
      <c r="O74">
        <v>142</v>
      </c>
      <c r="P74">
        <v>1473</v>
      </c>
      <c r="Q74">
        <v>3164</v>
      </c>
      <c r="R74">
        <v>804</v>
      </c>
      <c r="S74">
        <v>1003</v>
      </c>
      <c r="T74">
        <v>1647</v>
      </c>
      <c r="U74">
        <v>1325</v>
      </c>
    </row>
    <row r="75" spans="1:21" x14ac:dyDescent="0.25">
      <c r="A75" t="s">
        <v>116</v>
      </c>
      <c r="B75" t="s">
        <v>114</v>
      </c>
      <c r="C75" s="10">
        <v>44634</v>
      </c>
      <c r="D75">
        <v>1252</v>
      </c>
      <c r="E75">
        <v>4899</v>
      </c>
      <c r="F75">
        <v>6151</v>
      </c>
      <c r="G75">
        <v>4999</v>
      </c>
      <c r="H75">
        <v>15061</v>
      </c>
      <c r="I75">
        <v>20060</v>
      </c>
      <c r="J75">
        <v>0.90749999999999997</v>
      </c>
      <c r="K75">
        <v>0.69420000000000004</v>
      </c>
      <c r="L75">
        <v>0.73740000000000006</v>
      </c>
      <c r="M75">
        <v>138</v>
      </c>
      <c r="N75">
        <v>0.41070000000000001</v>
      </c>
      <c r="O75">
        <v>76</v>
      </c>
      <c r="P75">
        <v>484</v>
      </c>
      <c r="Q75">
        <v>3716</v>
      </c>
      <c r="R75">
        <v>526</v>
      </c>
      <c r="S75">
        <v>674</v>
      </c>
      <c r="T75">
        <v>1047</v>
      </c>
      <c r="U75">
        <v>2029</v>
      </c>
    </row>
    <row r="76" spans="1:21" x14ac:dyDescent="0.25">
      <c r="A76" t="s">
        <v>116</v>
      </c>
      <c r="B76" t="s">
        <v>114</v>
      </c>
      <c r="C76" s="10">
        <v>44635</v>
      </c>
      <c r="D76">
        <v>1252</v>
      </c>
      <c r="E76">
        <v>4899</v>
      </c>
      <c r="F76">
        <v>6151</v>
      </c>
      <c r="G76">
        <v>4114</v>
      </c>
      <c r="H76">
        <v>12032</v>
      </c>
      <c r="I76">
        <v>16146</v>
      </c>
      <c r="J76">
        <v>0.74680000000000002</v>
      </c>
      <c r="K76">
        <v>0.55459999999999998</v>
      </c>
      <c r="L76">
        <v>0.59350000000000003</v>
      </c>
      <c r="M76">
        <v>89</v>
      </c>
      <c r="N76">
        <v>0.26490000000000002</v>
      </c>
      <c r="O76">
        <v>46</v>
      </c>
      <c r="P76">
        <v>1203</v>
      </c>
      <c r="Q76">
        <v>764</v>
      </c>
      <c r="R76">
        <v>1211</v>
      </c>
      <c r="S76">
        <v>1119</v>
      </c>
      <c r="T76">
        <v>3551</v>
      </c>
      <c r="U76">
        <v>-3868</v>
      </c>
    </row>
    <row r="77" spans="1:21" x14ac:dyDescent="0.25">
      <c r="A77" t="s">
        <v>116</v>
      </c>
      <c r="B77" t="s">
        <v>114</v>
      </c>
      <c r="C77" s="10">
        <v>44636</v>
      </c>
      <c r="D77">
        <v>1252</v>
      </c>
      <c r="E77">
        <v>4899</v>
      </c>
      <c r="F77">
        <v>6151</v>
      </c>
      <c r="G77">
        <v>4196</v>
      </c>
      <c r="H77">
        <v>12157</v>
      </c>
      <c r="I77">
        <v>16353</v>
      </c>
      <c r="J77">
        <v>0.76170000000000004</v>
      </c>
      <c r="K77">
        <v>0.56030000000000002</v>
      </c>
      <c r="L77">
        <v>0.60109999999999997</v>
      </c>
      <c r="M77">
        <v>91</v>
      </c>
      <c r="N77">
        <v>0.27079999999999999</v>
      </c>
      <c r="O77">
        <v>72</v>
      </c>
      <c r="P77">
        <v>1232</v>
      </c>
      <c r="Q77">
        <v>2829</v>
      </c>
      <c r="R77">
        <v>1215</v>
      </c>
      <c r="S77">
        <v>820</v>
      </c>
      <c r="T77">
        <v>1953</v>
      </c>
      <c r="U77">
        <v>145</v>
      </c>
    </row>
    <row r="78" spans="1:21" x14ac:dyDescent="0.25">
      <c r="A78" t="s">
        <v>116</v>
      </c>
      <c r="B78" t="s">
        <v>114</v>
      </c>
      <c r="C78" s="10">
        <v>44637</v>
      </c>
      <c r="D78">
        <v>1252</v>
      </c>
      <c r="E78">
        <v>4899</v>
      </c>
      <c r="F78">
        <v>6151</v>
      </c>
      <c r="G78">
        <v>3915</v>
      </c>
      <c r="H78">
        <v>11163</v>
      </c>
      <c r="I78">
        <v>15078</v>
      </c>
      <c r="J78">
        <v>0.7107</v>
      </c>
      <c r="K78">
        <v>0.51449999999999996</v>
      </c>
      <c r="L78">
        <v>0.55420000000000003</v>
      </c>
      <c r="M78">
        <v>59</v>
      </c>
      <c r="N78">
        <v>0.17560000000000001</v>
      </c>
      <c r="O78">
        <v>138</v>
      </c>
      <c r="P78">
        <v>1098</v>
      </c>
      <c r="Q78">
        <v>2323</v>
      </c>
      <c r="R78">
        <v>1083</v>
      </c>
      <c r="S78">
        <v>1147</v>
      </c>
      <c r="T78">
        <v>2612</v>
      </c>
      <c r="U78">
        <v>-1283</v>
      </c>
    </row>
    <row r="79" spans="1:21" x14ac:dyDescent="0.25">
      <c r="A79" t="s">
        <v>116</v>
      </c>
      <c r="B79" t="s">
        <v>114</v>
      </c>
      <c r="C79" s="10">
        <v>44638</v>
      </c>
      <c r="D79">
        <v>1252</v>
      </c>
      <c r="E79">
        <v>4899</v>
      </c>
      <c r="F79">
        <v>6151</v>
      </c>
      <c r="G79">
        <v>3919</v>
      </c>
      <c r="H79">
        <v>12299</v>
      </c>
      <c r="I79">
        <v>16218</v>
      </c>
      <c r="J79">
        <v>0.71140000000000003</v>
      </c>
      <c r="K79">
        <v>0.56689999999999996</v>
      </c>
      <c r="L79">
        <v>0.59619999999999995</v>
      </c>
      <c r="M79">
        <v>43</v>
      </c>
      <c r="N79">
        <v>0.128</v>
      </c>
      <c r="O79">
        <v>229</v>
      </c>
      <c r="P79">
        <v>2163</v>
      </c>
      <c r="Q79">
        <v>1420</v>
      </c>
      <c r="R79">
        <v>775</v>
      </c>
      <c r="S79">
        <v>656</v>
      </c>
      <c r="T79">
        <v>1234</v>
      </c>
      <c r="U79">
        <v>1147</v>
      </c>
    </row>
    <row r="80" spans="1:21" x14ac:dyDescent="0.25">
      <c r="A80" t="s">
        <v>116</v>
      </c>
      <c r="B80" t="s">
        <v>114</v>
      </c>
      <c r="C80" s="10">
        <v>44639</v>
      </c>
      <c r="D80">
        <v>1252</v>
      </c>
      <c r="E80">
        <v>4899</v>
      </c>
      <c r="F80">
        <v>6151</v>
      </c>
      <c r="G80">
        <v>3968</v>
      </c>
      <c r="H80">
        <v>15377</v>
      </c>
      <c r="I80">
        <v>19345</v>
      </c>
      <c r="J80">
        <v>0.72030000000000005</v>
      </c>
      <c r="K80">
        <v>0.70879999999999999</v>
      </c>
      <c r="L80">
        <v>0.71109999999999995</v>
      </c>
      <c r="M80">
        <v>111</v>
      </c>
      <c r="N80">
        <v>0.33040000000000003</v>
      </c>
      <c r="O80">
        <v>424</v>
      </c>
      <c r="P80">
        <v>3810</v>
      </c>
      <c r="Q80">
        <v>676</v>
      </c>
      <c r="R80">
        <v>765</v>
      </c>
      <c r="S80">
        <v>1060</v>
      </c>
      <c r="T80">
        <v>2</v>
      </c>
      <c r="U80">
        <v>3083</v>
      </c>
    </row>
    <row r="81" spans="1:21" x14ac:dyDescent="0.25">
      <c r="A81" t="s">
        <v>116</v>
      </c>
      <c r="B81" t="s">
        <v>114</v>
      </c>
      <c r="C81" s="10">
        <v>44640</v>
      </c>
      <c r="D81">
        <v>1252</v>
      </c>
      <c r="E81">
        <v>4899</v>
      </c>
      <c r="F81">
        <v>6151</v>
      </c>
      <c r="G81">
        <v>3854</v>
      </c>
      <c r="H81">
        <v>12760</v>
      </c>
      <c r="I81">
        <v>16614</v>
      </c>
      <c r="J81">
        <v>0.6996</v>
      </c>
      <c r="K81">
        <v>0.58809999999999996</v>
      </c>
      <c r="L81">
        <v>0.61070000000000002</v>
      </c>
      <c r="M81">
        <v>70</v>
      </c>
      <c r="N81">
        <v>0.20830000000000001</v>
      </c>
      <c r="O81">
        <v>200</v>
      </c>
      <c r="P81">
        <v>1629</v>
      </c>
      <c r="Q81">
        <v>1457</v>
      </c>
      <c r="R81">
        <v>671</v>
      </c>
      <c r="S81">
        <v>970</v>
      </c>
      <c r="T81">
        <v>4296</v>
      </c>
      <c r="U81">
        <v>-2651</v>
      </c>
    </row>
    <row r="82" spans="1:21" x14ac:dyDescent="0.25">
      <c r="A82" t="s">
        <v>117</v>
      </c>
      <c r="B82" t="s">
        <v>114</v>
      </c>
      <c r="C82" s="10">
        <v>44641</v>
      </c>
      <c r="D82">
        <v>1252</v>
      </c>
      <c r="E82">
        <v>4899</v>
      </c>
      <c r="F82">
        <v>6151</v>
      </c>
      <c r="G82">
        <v>3816</v>
      </c>
      <c r="H82">
        <v>14900</v>
      </c>
      <c r="I82">
        <v>18716</v>
      </c>
      <c r="J82">
        <v>0.69269999999999998</v>
      </c>
      <c r="K82">
        <v>0.68679999999999997</v>
      </c>
      <c r="L82">
        <v>0.68799999999999994</v>
      </c>
      <c r="M82">
        <v>103</v>
      </c>
      <c r="N82">
        <v>0.30649999999999999</v>
      </c>
      <c r="O82">
        <v>68</v>
      </c>
      <c r="P82">
        <v>999</v>
      </c>
      <c r="Q82">
        <v>4888</v>
      </c>
      <c r="R82">
        <v>656</v>
      </c>
      <c r="S82">
        <v>1975</v>
      </c>
      <c r="T82">
        <v>1250</v>
      </c>
      <c r="U82">
        <v>2074</v>
      </c>
    </row>
    <row r="83" spans="1:21" x14ac:dyDescent="0.25">
      <c r="A83" t="s">
        <v>117</v>
      </c>
      <c r="B83" t="s">
        <v>114</v>
      </c>
      <c r="C83" s="10">
        <v>44643</v>
      </c>
      <c r="D83">
        <v>1252</v>
      </c>
      <c r="E83">
        <v>5917</v>
      </c>
      <c r="F83">
        <v>7169</v>
      </c>
      <c r="G83">
        <v>3354</v>
      </c>
      <c r="H83">
        <v>12502</v>
      </c>
      <c r="I83">
        <v>15856</v>
      </c>
      <c r="J83">
        <v>0.60880000000000001</v>
      </c>
      <c r="K83">
        <v>0.47710000000000002</v>
      </c>
      <c r="L83">
        <v>0.5</v>
      </c>
      <c r="M83">
        <v>67</v>
      </c>
      <c r="N83">
        <v>0.19939999999999999</v>
      </c>
      <c r="O83">
        <v>140</v>
      </c>
      <c r="P83">
        <v>932</v>
      </c>
      <c r="Q83">
        <v>1449</v>
      </c>
      <c r="R83">
        <v>830</v>
      </c>
      <c r="S83">
        <v>800</v>
      </c>
      <c r="T83">
        <v>192</v>
      </c>
      <c r="U83">
        <v>699</v>
      </c>
    </row>
    <row r="84" spans="1:21" x14ac:dyDescent="0.25">
      <c r="A84" t="s">
        <v>117</v>
      </c>
      <c r="B84" t="s">
        <v>114</v>
      </c>
      <c r="C84" s="10">
        <v>44644</v>
      </c>
      <c r="D84">
        <v>1252</v>
      </c>
      <c r="E84">
        <v>5917</v>
      </c>
      <c r="F84">
        <v>7169</v>
      </c>
      <c r="G84">
        <v>3689</v>
      </c>
      <c r="H84">
        <v>12953</v>
      </c>
      <c r="I84">
        <v>16642</v>
      </c>
      <c r="J84">
        <v>0.66969999999999996</v>
      </c>
      <c r="K84">
        <v>0.49430000000000002</v>
      </c>
      <c r="L84">
        <v>0.52480000000000004</v>
      </c>
      <c r="M84">
        <v>84</v>
      </c>
      <c r="N84">
        <v>0.25</v>
      </c>
      <c r="O84">
        <v>181</v>
      </c>
      <c r="P84">
        <v>1814</v>
      </c>
      <c r="Q84">
        <v>1362</v>
      </c>
      <c r="R84">
        <v>914</v>
      </c>
      <c r="S84">
        <v>1581</v>
      </c>
      <c r="T84">
        <v>122</v>
      </c>
      <c r="U84">
        <v>740</v>
      </c>
    </row>
    <row r="85" spans="1:21" x14ac:dyDescent="0.25">
      <c r="A85" t="s">
        <v>117</v>
      </c>
      <c r="B85" t="s">
        <v>114</v>
      </c>
      <c r="C85" s="10">
        <v>44645</v>
      </c>
      <c r="D85">
        <v>1252</v>
      </c>
      <c r="E85">
        <v>5917</v>
      </c>
      <c r="F85">
        <v>7169</v>
      </c>
      <c r="G85">
        <v>4038</v>
      </c>
      <c r="H85">
        <v>11392</v>
      </c>
      <c r="I85">
        <v>15430</v>
      </c>
      <c r="J85">
        <v>0.73299999999999998</v>
      </c>
      <c r="K85">
        <v>0.43469999999999998</v>
      </c>
      <c r="L85">
        <v>0.48659999999999998</v>
      </c>
      <c r="M85">
        <v>49</v>
      </c>
      <c r="N85">
        <v>0.14580000000000001</v>
      </c>
      <c r="O85">
        <v>183</v>
      </c>
      <c r="P85">
        <v>538</v>
      </c>
      <c r="Q85">
        <v>3743</v>
      </c>
      <c r="R85">
        <v>922</v>
      </c>
      <c r="S85">
        <v>1082</v>
      </c>
      <c r="T85">
        <v>3644</v>
      </c>
      <c r="U85">
        <v>-1184</v>
      </c>
    </row>
    <row r="86" spans="1:21" x14ac:dyDescent="0.25">
      <c r="A86" t="s">
        <v>117</v>
      </c>
      <c r="B86" t="s">
        <v>114</v>
      </c>
      <c r="C86" s="10">
        <v>44646</v>
      </c>
      <c r="D86">
        <v>1252</v>
      </c>
      <c r="E86">
        <v>5917</v>
      </c>
      <c r="F86">
        <v>7169</v>
      </c>
      <c r="G86">
        <v>4463</v>
      </c>
      <c r="H86">
        <v>13995</v>
      </c>
      <c r="I86">
        <v>18458</v>
      </c>
      <c r="J86">
        <v>0.81020000000000003</v>
      </c>
      <c r="K86">
        <v>0.53410000000000002</v>
      </c>
      <c r="L86">
        <v>0.58199999999999996</v>
      </c>
      <c r="M86">
        <v>28</v>
      </c>
      <c r="N86">
        <v>8.3299999999999999E-2</v>
      </c>
      <c r="O86">
        <v>265</v>
      </c>
      <c r="P86">
        <v>2613</v>
      </c>
      <c r="Q86">
        <v>2782</v>
      </c>
      <c r="R86">
        <v>571</v>
      </c>
      <c r="S86">
        <v>1011</v>
      </c>
      <c r="T86">
        <v>1042</v>
      </c>
      <c r="U86">
        <v>3036</v>
      </c>
    </row>
    <row r="87" spans="1:21" x14ac:dyDescent="0.25">
      <c r="A87" t="s">
        <v>117</v>
      </c>
      <c r="B87" t="s">
        <v>114</v>
      </c>
      <c r="C87" s="10">
        <v>44647</v>
      </c>
      <c r="D87">
        <v>1252</v>
      </c>
      <c r="E87">
        <v>5917</v>
      </c>
      <c r="F87">
        <v>7169</v>
      </c>
      <c r="G87">
        <v>4876</v>
      </c>
      <c r="H87">
        <v>15169</v>
      </c>
      <c r="I87">
        <v>20045</v>
      </c>
      <c r="J87">
        <v>0.8851</v>
      </c>
      <c r="K87">
        <v>0.57889999999999997</v>
      </c>
      <c r="L87">
        <v>0.6321</v>
      </c>
      <c r="M87">
        <v>33</v>
      </c>
      <c r="N87">
        <v>9.8199999999999996E-2</v>
      </c>
      <c r="O87">
        <v>157</v>
      </c>
      <c r="P87">
        <v>1270</v>
      </c>
      <c r="Q87">
        <v>3355</v>
      </c>
      <c r="R87">
        <v>86</v>
      </c>
      <c r="S87">
        <v>1198</v>
      </c>
      <c r="T87">
        <v>1913</v>
      </c>
      <c r="U87">
        <v>1585</v>
      </c>
    </row>
    <row r="88" spans="1:21" x14ac:dyDescent="0.25">
      <c r="A88" t="s">
        <v>118</v>
      </c>
      <c r="B88" t="s">
        <v>114</v>
      </c>
      <c r="C88" s="10">
        <v>44648</v>
      </c>
      <c r="D88">
        <v>1252</v>
      </c>
      <c r="E88">
        <v>5917</v>
      </c>
      <c r="F88">
        <v>7169</v>
      </c>
      <c r="G88">
        <v>4698</v>
      </c>
      <c r="H88">
        <v>16192</v>
      </c>
      <c r="I88">
        <v>20890</v>
      </c>
      <c r="J88">
        <v>0.8528</v>
      </c>
      <c r="K88">
        <v>0.6179</v>
      </c>
      <c r="L88">
        <v>0.65869999999999995</v>
      </c>
      <c r="M88">
        <v>69</v>
      </c>
      <c r="N88">
        <v>0.2054</v>
      </c>
      <c r="O88">
        <v>60</v>
      </c>
      <c r="P88">
        <v>2419</v>
      </c>
      <c r="Q88">
        <v>492</v>
      </c>
      <c r="R88">
        <v>124</v>
      </c>
      <c r="S88">
        <v>861</v>
      </c>
      <c r="T88">
        <v>1132</v>
      </c>
      <c r="U88">
        <v>854</v>
      </c>
    </row>
    <row r="89" spans="1:21" x14ac:dyDescent="0.25">
      <c r="A89" t="s">
        <v>118</v>
      </c>
      <c r="B89" t="s">
        <v>114</v>
      </c>
      <c r="C89" s="10">
        <v>44649</v>
      </c>
      <c r="D89">
        <v>1252</v>
      </c>
      <c r="E89">
        <v>5917</v>
      </c>
      <c r="F89">
        <v>7169</v>
      </c>
      <c r="G89">
        <v>3917</v>
      </c>
      <c r="H89">
        <v>14354</v>
      </c>
      <c r="I89">
        <v>18271</v>
      </c>
      <c r="J89">
        <v>0.71099999999999997</v>
      </c>
      <c r="K89">
        <v>0.54779999999999995</v>
      </c>
      <c r="L89">
        <v>0.57609999999999995</v>
      </c>
      <c r="M89">
        <v>57</v>
      </c>
      <c r="N89">
        <v>0.1696</v>
      </c>
      <c r="O89">
        <v>124</v>
      </c>
      <c r="P89">
        <v>1694</v>
      </c>
      <c r="Q89">
        <v>939</v>
      </c>
      <c r="R89">
        <v>509</v>
      </c>
      <c r="S89">
        <v>934</v>
      </c>
      <c r="T89">
        <v>3912</v>
      </c>
      <c r="U89">
        <v>-2598</v>
      </c>
    </row>
    <row r="90" spans="1:21" x14ac:dyDescent="0.25">
      <c r="A90" t="s">
        <v>118</v>
      </c>
      <c r="B90" t="s">
        <v>114</v>
      </c>
      <c r="C90" s="10">
        <v>44650</v>
      </c>
      <c r="D90">
        <v>1252</v>
      </c>
      <c r="E90">
        <v>5917</v>
      </c>
      <c r="F90">
        <v>7169</v>
      </c>
      <c r="G90">
        <v>4800</v>
      </c>
      <c r="H90">
        <v>17064</v>
      </c>
      <c r="I90">
        <v>21864</v>
      </c>
      <c r="J90">
        <v>0.87129999999999996</v>
      </c>
      <c r="K90">
        <v>0.6512</v>
      </c>
      <c r="L90">
        <v>0.68940000000000001</v>
      </c>
      <c r="M90">
        <v>159</v>
      </c>
      <c r="N90">
        <v>0.47320000000000001</v>
      </c>
      <c r="O90">
        <v>90</v>
      </c>
      <c r="P90">
        <v>2285</v>
      </c>
      <c r="Q90">
        <v>3497</v>
      </c>
      <c r="R90">
        <v>553</v>
      </c>
      <c r="S90">
        <v>384</v>
      </c>
      <c r="T90">
        <v>1373</v>
      </c>
      <c r="U90">
        <v>3562</v>
      </c>
    </row>
    <row r="91" spans="1:21" x14ac:dyDescent="0.25">
      <c r="A91" t="s">
        <v>118</v>
      </c>
      <c r="B91" t="s">
        <v>114</v>
      </c>
      <c r="C91" s="10">
        <v>44651</v>
      </c>
      <c r="D91">
        <v>1252</v>
      </c>
      <c r="E91">
        <v>5917</v>
      </c>
      <c r="F91">
        <v>7169</v>
      </c>
      <c r="G91">
        <v>4856</v>
      </c>
      <c r="H91">
        <v>17412</v>
      </c>
      <c r="I91">
        <v>22268</v>
      </c>
      <c r="J91">
        <v>0.88149999999999995</v>
      </c>
      <c r="K91">
        <v>0.66449999999999998</v>
      </c>
      <c r="L91">
        <v>0.70220000000000005</v>
      </c>
      <c r="M91">
        <v>127</v>
      </c>
      <c r="N91">
        <v>0.378</v>
      </c>
      <c r="O91">
        <v>97</v>
      </c>
      <c r="P91">
        <v>1866</v>
      </c>
      <c r="Q91">
        <v>2629</v>
      </c>
      <c r="R91">
        <v>476</v>
      </c>
      <c r="S91">
        <v>463</v>
      </c>
      <c r="T91">
        <v>3112</v>
      </c>
      <c r="U91">
        <v>541</v>
      </c>
    </row>
    <row r="92" spans="1:21" x14ac:dyDescent="0.25">
      <c r="A92" t="s">
        <v>118</v>
      </c>
      <c r="B92" t="s">
        <v>119</v>
      </c>
      <c r="C92" s="10">
        <v>44652</v>
      </c>
      <c r="D92">
        <v>1252</v>
      </c>
      <c r="E92">
        <v>5917</v>
      </c>
      <c r="F92">
        <v>7169</v>
      </c>
      <c r="G92">
        <v>4551</v>
      </c>
      <c r="H92">
        <v>17371</v>
      </c>
      <c r="I92">
        <v>21922</v>
      </c>
      <c r="J92">
        <v>0.82609999999999995</v>
      </c>
      <c r="K92">
        <v>0.66290000000000004</v>
      </c>
      <c r="L92">
        <v>0.69130000000000003</v>
      </c>
      <c r="M92">
        <v>69</v>
      </c>
      <c r="N92">
        <v>0.2054</v>
      </c>
      <c r="O92">
        <v>28</v>
      </c>
      <c r="P92">
        <v>2424</v>
      </c>
      <c r="Q92">
        <v>2049</v>
      </c>
      <c r="R92">
        <v>560</v>
      </c>
      <c r="S92">
        <v>587</v>
      </c>
      <c r="T92">
        <v>3800</v>
      </c>
      <c r="U92">
        <v>-446</v>
      </c>
    </row>
    <row r="93" spans="1:21" x14ac:dyDescent="0.25">
      <c r="A93" t="s">
        <v>118</v>
      </c>
      <c r="B93" t="s">
        <v>119</v>
      </c>
      <c r="C93" s="10">
        <v>44653</v>
      </c>
      <c r="D93">
        <v>1252</v>
      </c>
      <c r="E93">
        <v>5917</v>
      </c>
      <c r="F93">
        <v>7169</v>
      </c>
      <c r="G93">
        <v>4067</v>
      </c>
      <c r="H93">
        <v>15271</v>
      </c>
      <c r="I93">
        <v>19338</v>
      </c>
      <c r="J93">
        <v>0.73829999999999996</v>
      </c>
      <c r="K93">
        <v>0.58279999999999998</v>
      </c>
      <c r="L93">
        <v>0.60980000000000001</v>
      </c>
      <c r="M93">
        <v>45</v>
      </c>
      <c r="N93">
        <v>0.13389999999999999</v>
      </c>
      <c r="O93">
        <v>138</v>
      </c>
      <c r="P93">
        <v>532</v>
      </c>
      <c r="Q93">
        <v>2200</v>
      </c>
      <c r="R93">
        <v>577</v>
      </c>
      <c r="S93">
        <v>2467</v>
      </c>
      <c r="T93">
        <v>2401</v>
      </c>
      <c r="U93">
        <v>-2575</v>
      </c>
    </row>
    <row r="94" spans="1:21" x14ac:dyDescent="0.25">
      <c r="A94" t="s">
        <v>118</v>
      </c>
      <c r="B94" t="s">
        <v>119</v>
      </c>
      <c r="C94" s="10">
        <v>44654</v>
      </c>
      <c r="D94">
        <v>1252</v>
      </c>
      <c r="E94">
        <v>5917</v>
      </c>
      <c r="F94">
        <v>7169</v>
      </c>
      <c r="G94">
        <v>3728</v>
      </c>
      <c r="H94">
        <v>13303</v>
      </c>
      <c r="I94">
        <v>17031</v>
      </c>
      <c r="J94">
        <v>0.67669999999999997</v>
      </c>
      <c r="K94">
        <v>0.50770000000000004</v>
      </c>
      <c r="L94">
        <v>0.53700000000000003</v>
      </c>
      <c r="M94">
        <v>45</v>
      </c>
      <c r="N94">
        <v>0.13389999999999999</v>
      </c>
      <c r="O94">
        <v>193</v>
      </c>
      <c r="P94">
        <v>682</v>
      </c>
      <c r="R94">
        <v>502</v>
      </c>
      <c r="S94">
        <v>2707</v>
      </c>
      <c r="U94">
        <v>-2334</v>
      </c>
    </row>
    <row r="95" spans="1:21" x14ac:dyDescent="0.25">
      <c r="A95" t="s">
        <v>120</v>
      </c>
      <c r="B95" t="s">
        <v>119</v>
      </c>
      <c r="C95" s="10">
        <v>44655</v>
      </c>
      <c r="D95">
        <v>1252</v>
      </c>
      <c r="E95">
        <v>5917</v>
      </c>
      <c r="F95">
        <v>7169</v>
      </c>
      <c r="G95">
        <v>3186</v>
      </c>
      <c r="H95">
        <v>12834</v>
      </c>
      <c r="I95">
        <v>16020</v>
      </c>
      <c r="J95">
        <v>0.57830000000000004</v>
      </c>
      <c r="K95">
        <v>0.48980000000000001</v>
      </c>
      <c r="L95">
        <v>0.50519999999999998</v>
      </c>
      <c r="M95">
        <v>45</v>
      </c>
      <c r="N95">
        <v>0.13389999999999999</v>
      </c>
      <c r="O95">
        <v>66</v>
      </c>
      <c r="P95">
        <v>729</v>
      </c>
      <c r="R95">
        <v>262</v>
      </c>
      <c r="S95">
        <v>1526</v>
      </c>
      <c r="U95">
        <v>-993</v>
      </c>
    </row>
    <row r="96" spans="1:21" x14ac:dyDescent="0.25">
      <c r="A96" t="s">
        <v>120</v>
      </c>
      <c r="B96" t="s">
        <v>119</v>
      </c>
      <c r="C96" s="10">
        <v>44656</v>
      </c>
      <c r="D96">
        <v>1252</v>
      </c>
      <c r="E96">
        <v>5917</v>
      </c>
      <c r="F96">
        <v>7169</v>
      </c>
      <c r="G96">
        <v>2528</v>
      </c>
      <c r="H96">
        <v>12549</v>
      </c>
      <c r="I96">
        <v>15077</v>
      </c>
      <c r="J96">
        <v>0.45889999999999997</v>
      </c>
      <c r="K96">
        <v>0.47889999999999999</v>
      </c>
      <c r="L96">
        <v>0.47539999999999999</v>
      </c>
      <c r="M96">
        <v>47</v>
      </c>
      <c r="N96">
        <v>0.1399</v>
      </c>
      <c r="O96">
        <v>187</v>
      </c>
      <c r="P96">
        <v>1172</v>
      </c>
      <c r="Q96">
        <v>26</v>
      </c>
      <c r="R96">
        <v>486</v>
      </c>
      <c r="S96">
        <v>1934</v>
      </c>
      <c r="U96">
        <v>-1035</v>
      </c>
    </row>
    <row r="97" spans="1:21" x14ac:dyDescent="0.25">
      <c r="A97" t="s">
        <v>120</v>
      </c>
      <c r="B97" t="s">
        <v>119</v>
      </c>
      <c r="C97" s="10">
        <v>44657</v>
      </c>
      <c r="D97">
        <v>1252</v>
      </c>
      <c r="E97">
        <v>5917</v>
      </c>
      <c r="F97">
        <v>7169</v>
      </c>
      <c r="G97">
        <v>2814</v>
      </c>
      <c r="H97">
        <v>14128</v>
      </c>
      <c r="I97">
        <v>16942</v>
      </c>
      <c r="J97">
        <v>0.51080000000000003</v>
      </c>
      <c r="K97">
        <v>0.53920000000000001</v>
      </c>
      <c r="L97">
        <v>0.53420000000000001</v>
      </c>
      <c r="M97">
        <v>43</v>
      </c>
      <c r="N97">
        <v>0.128</v>
      </c>
      <c r="O97">
        <v>176</v>
      </c>
      <c r="P97">
        <v>1755</v>
      </c>
      <c r="Q97">
        <v>1896</v>
      </c>
      <c r="R97">
        <v>466</v>
      </c>
      <c r="S97">
        <v>1399</v>
      </c>
      <c r="T97">
        <v>4</v>
      </c>
      <c r="U97">
        <v>1958</v>
      </c>
    </row>
    <row r="98" spans="1:21" x14ac:dyDescent="0.25">
      <c r="A98" t="s">
        <v>120</v>
      </c>
      <c r="B98" t="s">
        <v>119</v>
      </c>
      <c r="C98" s="10">
        <v>44658</v>
      </c>
      <c r="D98">
        <v>1252</v>
      </c>
      <c r="E98">
        <v>5917</v>
      </c>
      <c r="F98">
        <v>7169</v>
      </c>
      <c r="G98">
        <v>3441</v>
      </c>
      <c r="H98">
        <v>14709</v>
      </c>
      <c r="I98">
        <v>18150</v>
      </c>
      <c r="J98">
        <v>0.62460000000000004</v>
      </c>
      <c r="K98">
        <v>0.56130000000000002</v>
      </c>
      <c r="L98">
        <v>0.57230000000000003</v>
      </c>
      <c r="M98">
        <v>67</v>
      </c>
      <c r="N98">
        <v>0.19939999999999999</v>
      </c>
      <c r="O98">
        <v>164</v>
      </c>
      <c r="P98">
        <v>2190</v>
      </c>
      <c r="Q98">
        <v>1847</v>
      </c>
      <c r="R98">
        <v>513</v>
      </c>
      <c r="S98">
        <v>1110</v>
      </c>
      <c r="T98">
        <v>1381</v>
      </c>
      <c r="U98">
        <v>1197</v>
      </c>
    </row>
    <row r="99" spans="1:21" x14ac:dyDescent="0.25">
      <c r="A99" t="s">
        <v>120</v>
      </c>
      <c r="B99" t="s">
        <v>119</v>
      </c>
      <c r="C99" s="10">
        <v>44659</v>
      </c>
      <c r="D99">
        <v>1252</v>
      </c>
      <c r="E99">
        <v>5917</v>
      </c>
      <c r="F99">
        <v>7169</v>
      </c>
      <c r="G99">
        <v>3507</v>
      </c>
      <c r="H99">
        <v>12158</v>
      </c>
      <c r="I99">
        <v>15665</v>
      </c>
      <c r="J99">
        <v>0.63660000000000005</v>
      </c>
      <c r="K99">
        <v>0.46400000000000002</v>
      </c>
      <c r="L99">
        <v>0.49399999999999999</v>
      </c>
      <c r="M99">
        <v>108</v>
      </c>
      <c r="N99">
        <v>0.32140000000000002</v>
      </c>
      <c r="O99">
        <v>185</v>
      </c>
      <c r="P99">
        <v>1312</v>
      </c>
      <c r="Q99">
        <v>1416</v>
      </c>
      <c r="R99">
        <v>398</v>
      </c>
      <c r="S99">
        <v>1198</v>
      </c>
      <c r="T99">
        <v>3761</v>
      </c>
      <c r="U99">
        <v>-2444</v>
      </c>
    </row>
    <row r="100" spans="1:21" x14ac:dyDescent="0.25">
      <c r="A100" t="s">
        <v>120</v>
      </c>
      <c r="B100" t="s">
        <v>119</v>
      </c>
      <c r="C100" s="10">
        <v>44660</v>
      </c>
      <c r="D100">
        <v>1252</v>
      </c>
      <c r="E100">
        <v>5917</v>
      </c>
      <c r="F100">
        <v>7169</v>
      </c>
      <c r="G100">
        <v>4108</v>
      </c>
      <c r="H100">
        <v>13501</v>
      </c>
      <c r="I100">
        <v>17609</v>
      </c>
      <c r="J100">
        <v>0.74570000000000003</v>
      </c>
      <c r="K100">
        <v>0.51519999999999999</v>
      </c>
      <c r="L100">
        <v>0.55530000000000002</v>
      </c>
      <c r="M100">
        <v>77</v>
      </c>
      <c r="N100">
        <v>0.22919999999999999</v>
      </c>
      <c r="O100">
        <v>159</v>
      </c>
      <c r="P100">
        <v>1238</v>
      </c>
      <c r="Q100">
        <v>4213</v>
      </c>
      <c r="R100">
        <v>391</v>
      </c>
      <c r="S100">
        <v>2199</v>
      </c>
      <c r="T100">
        <v>1143</v>
      </c>
      <c r="U100">
        <v>1877</v>
      </c>
    </row>
    <row r="101" spans="1:21" x14ac:dyDescent="0.25">
      <c r="A101" t="s">
        <v>120</v>
      </c>
      <c r="B101" t="s">
        <v>119</v>
      </c>
      <c r="C101" s="10">
        <v>44661</v>
      </c>
      <c r="D101">
        <v>1252</v>
      </c>
      <c r="E101">
        <v>5917</v>
      </c>
      <c r="F101">
        <v>7169</v>
      </c>
      <c r="G101">
        <v>3975</v>
      </c>
      <c r="H101">
        <v>12899</v>
      </c>
      <c r="I101">
        <v>16874</v>
      </c>
      <c r="J101">
        <v>0.72160000000000002</v>
      </c>
      <c r="K101">
        <v>0.49230000000000002</v>
      </c>
      <c r="L101">
        <v>0.53210000000000002</v>
      </c>
      <c r="M101">
        <v>85</v>
      </c>
      <c r="N101">
        <v>0.253</v>
      </c>
      <c r="O101">
        <v>200</v>
      </c>
      <c r="P101">
        <v>1943</v>
      </c>
      <c r="Q101">
        <v>916</v>
      </c>
      <c r="R101">
        <v>240</v>
      </c>
      <c r="S101">
        <v>1110</v>
      </c>
      <c r="T101">
        <v>2448</v>
      </c>
      <c r="U101">
        <v>-739</v>
      </c>
    </row>
    <row r="102" spans="1:21" x14ac:dyDescent="0.25">
      <c r="A102" t="s">
        <v>121</v>
      </c>
      <c r="B102" t="s">
        <v>119</v>
      </c>
      <c r="C102" s="10">
        <v>44662</v>
      </c>
      <c r="D102">
        <v>1252</v>
      </c>
      <c r="E102">
        <v>5917</v>
      </c>
      <c r="F102">
        <v>7169</v>
      </c>
      <c r="G102">
        <v>3442</v>
      </c>
      <c r="H102">
        <v>11710</v>
      </c>
      <c r="I102">
        <v>15152</v>
      </c>
      <c r="J102">
        <v>0.62480000000000002</v>
      </c>
      <c r="K102">
        <v>0.44690000000000002</v>
      </c>
      <c r="L102">
        <v>0.4778</v>
      </c>
      <c r="M102">
        <v>53</v>
      </c>
      <c r="N102">
        <v>0.15770000000000001</v>
      </c>
      <c r="O102">
        <v>4</v>
      </c>
      <c r="P102">
        <v>387</v>
      </c>
      <c r="Q102">
        <v>1685</v>
      </c>
      <c r="R102">
        <v>60</v>
      </c>
      <c r="S102">
        <v>1075</v>
      </c>
      <c r="T102">
        <v>2586</v>
      </c>
      <c r="U102">
        <v>-1645</v>
      </c>
    </row>
    <row r="103" spans="1:21" x14ac:dyDescent="0.25">
      <c r="A103" t="s">
        <v>121</v>
      </c>
      <c r="B103" t="s">
        <v>119</v>
      </c>
      <c r="C103" s="10">
        <v>44663</v>
      </c>
      <c r="D103">
        <v>1252</v>
      </c>
      <c r="E103">
        <v>5917</v>
      </c>
      <c r="F103">
        <v>7169</v>
      </c>
      <c r="G103">
        <v>3064</v>
      </c>
      <c r="H103">
        <v>10504</v>
      </c>
      <c r="I103">
        <v>13568</v>
      </c>
      <c r="J103">
        <v>0.55620000000000003</v>
      </c>
      <c r="K103">
        <v>0.40089999999999998</v>
      </c>
      <c r="L103">
        <v>0.42780000000000001</v>
      </c>
      <c r="M103">
        <v>43</v>
      </c>
      <c r="N103">
        <v>0.128</v>
      </c>
      <c r="O103">
        <v>42</v>
      </c>
      <c r="P103">
        <v>418</v>
      </c>
      <c r="R103">
        <v>306</v>
      </c>
      <c r="S103">
        <v>730</v>
      </c>
      <c r="T103">
        <v>1104</v>
      </c>
      <c r="U103">
        <v>-1680</v>
      </c>
    </row>
    <row r="104" spans="1:21" x14ac:dyDescent="0.25">
      <c r="A104" t="s">
        <v>121</v>
      </c>
      <c r="B104" t="s">
        <v>119</v>
      </c>
      <c r="C104" s="10">
        <v>44664</v>
      </c>
      <c r="D104">
        <v>1736</v>
      </c>
      <c r="E104">
        <v>4899</v>
      </c>
      <c r="F104">
        <v>6635</v>
      </c>
      <c r="G104">
        <v>2963</v>
      </c>
      <c r="H104">
        <v>9886</v>
      </c>
      <c r="I104">
        <v>12849</v>
      </c>
      <c r="J104">
        <v>0.38790000000000002</v>
      </c>
      <c r="K104">
        <v>0.45569999999999999</v>
      </c>
      <c r="L104">
        <v>0.438</v>
      </c>
      <c r="M104">
        <v>75</v>
      </c>
      <c r="N104">
        <v>0.22320000000000001</v>
      </c>
      <c r="O104">
        <v>191</v>
      </c>
      <c r="P104">
        <v>1146</v>
      </c>
      <c r="Q104">
        <v>771</v>
      </c>
      <c r="R104">
        <v>498</v>
      </c>
      <c r="S104">
        <v>769</v>
      </c>
      <c r="T104">
        <v>2</v>
      </c>
      <c r="U104">
        <v>839</v>
      </c>
    </row>
    <row r="105" spans="1:21" x14ac:dyDescent="0.25">
      <c r="A105" t="s">
        <v>121</v>
      </c>
      <c r="B105" t="s">
        <v>119</v>
      </c>
      <c r="C105" s="10">
        <v>44665</v>
      </c>
      <c r="D105">
        <v>1736</v>
      </c>
      <c r="E105">
        <v>4899</v>
      </c>
      <c r="F105">
        <v>6635</v>
      </c>
      <c r="G105">
        <v>3804</v>
      </c>
      <c r="H105">
        <v>9867</v>
      </c>
      <c r="I105">
        <v>13671</v>
      </c>
      <c r="J105">
        <v>0.498</v>
      </c>
      <c r="K105">
        <v>0.45479999999999998</v>
      </c>
      <c r="L105">
        <v>0.46600000000000003</v>
      </c>
      <c r="M105">
        <v>120</v>
      </c>
      <c r="N105">
        <v>0.35709999999999997</v>
      </c>
      <c r="O105">
        <v>289</v>
      </c>
      <c r="P105">
        <v>1146</v>
      </c>
      <c r="Q105">
        <v>2862</v>
      </c>
      <c r="R105">
        <v>904</v>
      </c>
      <c r="S105">
        <v>1181</v>
      </c>
      <c r="T105">
        <v>557</v>
      </c>
      <c r="U105">
        <v>1655</v>
      </c>
    </row>
    <row r="106" spans="1:21" x14ac:dyDescent="0.25">
      <c r="A106" t="s">
        <v>121</v>
      </c>
      <c r="B106" t="s">
        <v>119</v>
      </c>
      <c r="C106" s="10">
        <v>44666</v>
      </c>
      <c r="D106">
        <v>1736</v>
      </c>
      <c r="E106">
        <v>4899</v>
      </c>
      <c r="F106">
        <v>6635</v>
      </c>
      <c r="G106">
        <v>4616</v>
      </c>
      <c r="H106">
        <v>13453</v>
      </c>
      <c r="I106">
        <v>18069</v>
      </c>
      <c r="J106">
        <v>0.60429999999999995</v>
      </c>
      <c r="K106">
        <v>0.62009999999999998</v>
      </c>
      <c r="L106">
        <v>0.61599999999999999</v>
      </c>
      <c r="M106">
        <v>466</v>
      </c>
      <c r="N106">
        <v>1.3869</v>
      </c>
      <c r="O106">
        <v>183</v>
      </c>
      <c r="P106">
        <v>818</v>
      </c>
      <c r="Q106">
        <v>5872</v>
      </c>
      <c r="R106">
        <v>475</v>
      </c>
      <c r="S106">
        <v>976</v>
      </c>
      <c r="T106">
        <v>1138</v>
      </c>
      <c r="U106">
        <v>4284</v>
      </c>
    </row>
    <row r="107" spans="1:21" x14ac:dyDescent="0.25">
      <c r="A107" t="s">
        <v>121</v>
      </c>
      <c r="B107" t="s">
        <v>119</v>
      </c>
      <c r="C107" s="10">
        <v>44667</v>
      </c>
      <c r="D107">
        <v>1736</v>
      </c>
      <c r="E107">
        <v>4899</v>
      </c>
      <c r="F107">
        <v>6635</v>
      </c>
      <c r="G107">
        <v>4131</v>
      </c>
      <c r="H107">
        <v>15768</v>
      </c>
      <c r="I107">
        <v>19899</v>
      </c>
      <c r="J107">
        <v>0.54079999999999995</v>
      </c>
      <c r="K107">
        <v>0.7268</v>
      </c>
      <c r="L107">
        <v>0.6784</v>
      </c>
      <c r="M107">
        <v>482</v>
      </c>
      <c r="N107">
        <v>1.4345000000000001</v>
      </c>
      <c r="O107">
        <v>147</v>
      </c>
      <c r="P107">
        <v>1613</v>
      </c>
      <c r="Q107">
        <v>1632</v>
      </c>
      <c r="R107">
        <v>236</v>
      </c>
      <c r="S107">
        <v>940</v>
      </c>
      <c r="T107">
        <v>256</v>
      </c>
      <c r="U107">
        <v>1960</v>
      </c>
    </row>
    <row r="108" spans="1:21" x14ac:dyDescent="0.25">
      <c r="A108" t="s">
        <v>121</v>
      </c>
      <c r="B108" t="s">
        <v>119</v>
      </c>
      <c r="C108" s="10">
        <v>44668</v>
      </c>
      <c r="D108">
        <v>1736</v>
      </c>
      <c r="E108">
        <v>4899</v>
      </c>
      <c r="F108">
        <v>6635</v>
      </c>
      <c r="G108">
        <v>4043</v>
      </c>
      <c r="H108">
        <v>17951</v>
      </c>
      <c r="I108">
        <v>21994</v>
      </c>
      <c r="J108">
        <v>0.52929999999999999</v>
      </c>
      <c r="K108">
        <v>0.82740000000000002</v>
      </c>
      <c r="L108">
        <v>0.74980000000000002</v>
      </c>
      <c r="M108">
        <v>500</v>
      </c>
      <c r="N108">
        <v>1.4881</v>
      </c>
      <c r="O108">
        <v>144</v>
      </c>
      <c r="P108">
        <v>2497</v>
      </c>
      <c r="R108">
        <v>99</v>
      </c>
      <c r="S108">
        <v>451</v>
      </c>
      <c r="U108">
        <v>2091</v>
      </c>
    </row>
    <row r="109" spans="1:21" x14ac:dyDescent="0.25">
      <c r="A109" t="s">
        <v>122</v>
      </c>
      <c r="B109" t="s">
        <v>119</v>
      </c>
      <c r="C109" s="10">
        <v>44669</v>
      </c>
      <c r="D109">
        <v>1736</v>
      </c>
      <c r="E109">
        <v>4899</v>
      </c>
      <c r="F109">
        <v>6635</v>
      </c>
      <c r="G109">
        <v>3396</v>
      </c>
      <c r="H109">
        <v>19609</v>
      </c>
      <c r="I109">
        <v>23005</v>
      </c>
      <c r="J109">
        <v>0.4446</v>
      </c>
      <c r="K109">
        <v>0.90380000000000005</v>
      </c>
      <c r="L109">
        <v>0.78420000000000001</v>
      </c>
      <c r="M109">
        <v>527</v>
      </c>
      <c r="N109">
        <v>1.5685</v>
      </c>
      <c r="O109">
        <v>51</v>
      </c>
      <c r="P109">
        <v>2110</v>
      </c>
      <c r="Q109">
        <v>519</v>
      </c>
      <c r="R109">
        <v>49</v>
      </c>
      <c r="S109">
        <v>1484</v>
      </c>
      <c r="T109">
        <v>125</v>
      </c>
      <c r="U109">
        <v>1022</v>
      </c>
    </row>
    <row r="110" spans="1:21" x14ac:dyDescent="0.25">
      <c r="A110" t="s">
        <v>122</v>
      </c>
      <c r="B110" t="s">
        <v>119</v>
      </c>
      <c r="C110" s="10">
        <v>44670</v>
      </c>
      <c r="D110">
        <v>1736</v>
      </c>
      <c r="E110">
        <v>4899</v>
      </c>
      <c r="F110">
        <v>6635</v>
      </c>
      <c r="G110">
        <v>2838</v>
      </c>
      <c r="H110">
        <v>21478</v>
      </c>
      <c r="I110">
        <v>24316</v>
      </c>
      <c r="J110">
        <v>0.3715</v>
      </c>
      <c r="K110">
        <v>0.99</v>
      </c>
      <c r="L110">
        <v>0.82889999999999997</v>
      </c>
      <c r="M110">
        <v>576</v>
      </c>
      <c r="N110">
        <v>1.7142999999999999</v>
      </c>
      <c r="O110">
        <v>70</v>
      </c>
      <c r="P110">
        <v>2446</v>
      </c>
      <c r="Q110">
        <v>134</v>
      </c>
      <c r="R110">
        <v>210</v>
      </c>
      <c r="S110">
        <v>1238</v>
      </c>
      <c r="U110">
        <v>1202</v>
      </c>
    </row>
    <row r="111" spans="1:21" x14ac:dyDescent="0.25">
      <c r="A111" t="s">
        <v>122</v>
      </c>
      <c r="B111" t="s">
        <v>119</v>
      </c>
      <c r="C111" s="10">
        <v>44671</v>
      </c>
      <c r="D111">
        <v>1736</v>
      </c>
      <c r="E111">
        <v>4946</v>
      </c>
      <c r="F111">
        <v>6682</v>
      </c>
      <c r="G111">
        <v>4779</v>
      </c>
      <c r="H111">
        <v>20236</v>
      </c>
      <c r="I111">
        <v>25015</v>
      </c>
      <c r="J111">
        <v>0.62570000000000003</v>
      </c>
      <c r="K111">
        <v>0.92390000000000005</v>
      </c>
      <c r="L111">
        <v>0.8468</v>
      </c>
      <c r="M111">
        <v>650</v>
      </c>
      <c r="N111">
        <v>1.9345000000000001</v>
      </c>
      <c r="O111">
        <v>81</v>
      </c>
      <c r="P111">
        <v>458</v>
      </c>
      <c r="Q111">
        <v>4145</v>
      </c>
      <c r="R111">
        <v>300</v>
      </c>
      <c r="S111">
        <v>624</v>
      </c>
      <c r="T111">
        <v>2947</v>
      </c>
      <c r="U111">
        <v>813</v>
      </c>
    </row>
    <row r="112" spans="1:21" x14ac:dyDescent="0.25">
      <c r="A112" t="s">
        <v>122</v>
      </c>
      <c r="B112" t="s">
        <v>119</v>
      </c>
      <c r="C112" s="10">
        <v>44672</v>
      </c>
      <c r="D112">
        <v>1736</v>
      </c>
      <c r="E112">
        <v>4936</v>
      </c>
      <c r="F112">
        <v>6672</v>
      </c>
      <c r="G112">
        <v>5666</v>
      </c>
      <c r="H112">
        <v>19027</v>
      </c>
      <c r="I112">
        <v>24693</v>
      </c>
      <c r="J112">
        <v>0.74180000000000001</v>
      </c>
      <c r="K112">
        <v>0.87039999999999995</v>
      </c>
      <c r="L112">
        <v>0.83709999999999996</v>
      </c>
      <c r="M112">
        <v>623</v>
      </c>
      <c r="N112">
        <v>1.8542000000000001</v>
      </c>
      <c r="O112">
        <v>106</v>
      </c>
      <c r="P112">
        <v>409</v>
      </c>
      <c r="Q112">
        <v>3650</v>
      </c>
      <c r="R112">
        <v>589</v>
      </c>
      <c r="S112">
        <v>448</v>
      </c>
      <c r="T112">
        <v>3472</v>
      </c>
      <c r="U112">
        <v>-344</v>
      </c>
    </row>
    <row r="113" spans="1:21" x14ac:dyDescent="0.25">
      <c r="A113" t="s">
        <v>122</v>
      </c>
      <c r="B113" t="s">
        <v>119</v>
      </c>
      <c r="C113" s="10">
        <v>44673</v>
      </c>
      <c r="D113">
        <v>1736</v>
      </c>
      <c r="E113">
        <v>4936</v>
      </c>
      <c r="F113">
        <v>6672</v>
      </c>
      <c r="G113">
        <v>5140</v>
      </c>
      <c r="H113">
        <v>19859</v>
      </c>
      <c r="I113">
        <v>24999</v>
      </c>
      <c r="J113">
        <v>0.67290000000000005</v>
      </c>
      <c r="K113">
        <v>0.90849999999999997</v>
      </c>
      <c r="L113">
        <v>0.84750000000000003</v>
      </c>
      <c r="M113">
        <v>510</v>
      </c>
      <c r="N113">
        <v>1.5179</v>
      </c>
      <c r="O113">
        <v>306</v>
      </c>
      <c r="P113">
        <v>785</v>
      </c>
      <c r="Q113">
        <v>2582</v>
      </c>
      <c r="R113">
        <v>607</v>
      </c>
      <c r="S113">
        <v>890</v>
      </c>
      <c r="T113">
        <v>1892</v>
      </c>
      <c r="U113">
        <v>284</v>
      </c>
    </row>
    <row r="114" spans="1:21" x14ac:dyDescent="0.25">
      <c r="A114" t="s">
        <v>122</v>
      </c>
      <c r="B114" t="s">
        <v>119</v>
      </c>
      <c r="C114" s="10">
        <v>44674</v>
      </c>
      <c r="D114">
        <v>1736</v>
      </c>
      <c r="E114">
        <v>4936</v>
      </c>
      <c r="F114">
        <v>6672</v>
      </c>
      <c r="G114">
        <v>4890</v>
      </c>
      <c r="H114">
        <v>19455</v>
      </c>
      <c r="I114">
        <v>24345</v>
      </c>
      <c r="J114">
        <v>0.64019999999999999</v>
      </c>
      <c r="K114">
        <v>0.89</v>
      </c>
      <c r="L114">
        <v>0.82530000000000003</v>
      </c>
      <c r="M114">
        <v>528</v>
      </c>
      <c r="N114">
        <v>1.5713999999999999</v>
      </c>
      <c r="O114">
        <v>312</v>
      </c>
      <c r="P114">
        <v>1513</v>
      </c>
      <c r="Q114">
        <v>1863</v>
      </c>
      <c r="R114">
        <v>855</v>
      </c>
      <c r="S114">
        <v>667</v>
      </c>
      <c r="T114">
        <v>2790</v>
      </c>
      <c r="U114">
        <v>-624</v>
      </c>
    </row>
    <row r="115" spans="1:21" x14ac:dyDescent="0.25">
      <c r="A115" t="s">
        <v>122</v>
      </c>
      <c r="B115" t="s">
        <v>119</v>
      </c>
      <c r="C115" s="10">
        <v>44675</v>
      </c>
      <c r="D115">
        <v>1736</v>
      </c>
      <c r="E115">
        <v>4936</v>
      </c>
      <c r="F115">
        <v>6672</v>
      </c>
      <c r="G115">
        <v>5179</v>
      </c>
      <c r="H115">
        <v>18675</v>
      </c>
      <c r="I115">
        <v>23854</v>
      </c>
      <c r="J115">
        <v>0.67800000000000005</v>
      </c>
      <c r="K115">
        <v>0.85429999999999995</v>
      </c>
      <c r="L115">
        <v>0.80869999999999997</v>
      </c>
      <c r="M115">
        <v>491</v>
      </c>
      <c r="N115">
        <v>1.4613</v>
      </c>
      <c r="O115">
        <v>202</v>
      </c>
      <c r="P115">
        <v>2097</v>
      </c>
      <c r="Q115">
        <v>1958</v>
      </c>
      <c r="R115">
        <v>1167</v>
      </c>
      <c r="S115">
        <v>261</v>
      </c>
      <c r="T115">
        <v>3248</v>
      </c>
      <c r="U115">
        <v>-419</v>
      </c>
    </row>
    <row r="116" spans="1:21" x14ac:dyDescent="0.25">
      <c r="A116" t="s">
        <v>123</v>
      </c>
      <c r="B116" t="s">
        <v>119</v>
      </c>
      <c r="C116" s="10">
        <v>44676</v>
      </c>
      <c r="D116">
        <v>1736</v>
      </c>
      <c r="E116">
        <v>4936</v>
      </c>
      <c r="F116">
        <v>6672</v>
      </c>
      <c r="G116">
        <v>4148</v>
      </c>
      <c r="H116">
        <v>15898</v>
      </c>
      <c r="I116">
        <v>20046</v>
      </c>
      <c r="J116">
        <v>0.54300000000000004</v>
      </c>
      <c r="K116">
        <v>0.72729999999999995</v>
      </c>
      <c r="L116">
        <v>0.67959999999999998</v>
      </c>
      <c r="M116">
        <v>359</v>
      </c>
      <c r="N116">
        <v>1.0685</v>
      </c>
      <c r="O116">
        <v>151</v>
      </c>
      <c r="P116">
        <v>2426</v>
      </c>
      <c r="Q116">
        <v>659</v>
      </c>
      <c r="R116">
        <v>860</v>
      </c>
      <c r="S116">
        <v>777</v>
      </c>
      <c r="T116">
        <v>4516</v>
      </c>
      <c r="U116">
        <v>-2917</v>
      </c>
    </row>
    <row r="117" spans="1:21" x14ac:dyDescent="0.25">
      <c r="A117" t="s">
        <v>123</v>
      </c>
      <c r="B117" t="s">
        <v>119</v>
      </c>
      <c r="C117" s="10">
        <v>44677</v>
      </c>
      <c r="D117">
        <v>1736</v>
      </c>
      <c r="E117">
        <v>4936</v>
      </c>
      <c r="F117">
        <v>6672</v>
      </c>
      <c r="G117">
        <v>3631</v>
      </c>
      <c r="H117">
        <v>12218</v>
      </c>
      <c r="I117">
        <v>15849</v>
      </c>
      <c r="J117">
        <v>0.47539999999999999</v>
      </c>
      <c r="K117">
        <v>0.55889999999999995</v>
      </c>
      <c r="L117">
        <v>0.5373</v>
      </c>
      <c r="M117">
        <v>64</v>
      </c>
      <c r="N117">
        <v>0.1905</v>
      </c>
      <c r="O117">
        <v>340</v>
      </c>
      <c r="P117">
        <v>1257</v>
      </c>
      <c r="Q117">
        <v>156</v>
      </c>
      <c r="R117">
        <v>685</v>
      </c>
      <c r="S117">
        <v>538</v>
      </c>
      <c r="T117">
        <v>5692</v>
      </c>
      <c r="U117">
        <v>-5162</v>
      </c>
    </row>
    <row r="118" spans="1:21" x14ac:dyDescent="0.25">
      <c r="A118" t="s">
        <v>123</v>
      </c>
      <c r="B118" t="s">
        <v>119</v>
      </c>
      <c r="C118" s="10">
        <v>44678</v>
      </c>
      <c r="D118">
        <v>1736</v>
      </c>
      <c r="E118">
        <v>4936</v>
      </c>
      <c r="F118">
        <v>6672</v>
      </c>
      <c r="G118">
        <v>4334</v>
      </c>
      <c r="H118">
        <v>12443</v>
      </c>
      <c r="I118">
        <v>16777</v>
      </c>
      <c r="J118">
        <v>0.56740000000000002</v>
      </c>
      <c r="K118">
        <v>0.56920000000000004</v>
      </c>
      <c r="L118">
        <v>0.56879999999999997</v>
      </c>
      <c r="M118">
        <v>110</v>
      </c>
      <c r="N118">
        <v>0.32740000000000002</v>
      </c>
      <c r="O118">
        <v>329</v>
      </c>
      <c r="P118">
        <v>2878</v>
      </c>
      <c r="Q118">
        <v>1619</v>
      </c>
      <c r="R118">
        <v>340</v>
      </c>
      <c r="S118">
        <v>844</v>
      </c>
      <c r="T118">
        <v>2782</v>
      </c>
      <c r="U118">
        <v>860</v>
      </c>
    </row>
    <row r="119" spans="1:21" x14ac:dyDescent="0.25">
      <c r="A119" t="s">
        <v>123</v>
      </c>
      <c r="B119" t="s">
        <v>119</v>
      </c>
      <c r="C119" s="10">
        <v>44679</v>
      </c>
      <c r="D119">
        <v>1736</v>
      </c>
      <c r="E119">
        <v>4936</v>
      </c>
      <c r="F119">
        <v>6672</v>
      </c>
      <c r="G119">
        <v>5836</v>
      </c>
      <c r="H119">
        <v>13755</v>
      </c>
      <c r="I119">
        <v>19591</v>
      </c>
      <c r="J119">
        <v>0.76400000000000001</v>
      </c>
      <c r="K119">
        <v>0.62919999999999998</v>
      </c>
      <c r="L119">
        <v>0.66420000000000001</v>
      </c>
      <c r="M119">
        <v>109</v>
      </c>
      <c r="N119">
        <v>0.32440000000000002</v>
      </c>
      <c r="O119">
        <v>76</v>
      </c>
      <c r="P119">
        <v>1790</v>
      </c>
      <c r="Q119">
        <v>1430</v>
      </c>
      <c r="R119">
        <v>173</v>
      </c>
      <c r="S119">
        <v>210</v>
      </c>
      <c r="T119">
        <v>1441</v>
      </c>
      <c r="U119">
        <v>1472</v>
      </c>
    </row>
    <row r="120" spans="1:21" x14ac:dyDescent="0.25">
      <c r="A120" t="s">
        <v>123</v>
      </c>
      <c r="B120" t="s">
        <v>119</v>
      </c>
      <c r="C120" s="10">
        <v>44680</v>
      </c>
      <c r="D120">
        <v>1736</v>
      </c>
      <c r="E120">
        <v>4936</v>
      </c>
      <c r="F120">
        <v>6672</v>
      </c>
      <c r="G120">
        <v>6201</v>
      </c>
      <c r="H120">
        <v>12127</v>
      </c>
      <c r="I120">
        <v>18328</v>
      </c>
      <c r="J120">
        <v>0.81179999999999997</v>
      </c>
      <c r="K120">
        <v>0.55479999999999996</v>
      </c>
      <c r="L120">
        <v>0.62129999999999996</v>
      </c>
      <c r="M120">
        <v>129</v>
      </c>
      <c r="N120">
        <v>0.38390000000000002</v>
      </c>
      <c r="O120">
        <v>181</v>
      </c>
      <c r="P120">
        <v>2222</v>
      </c>
      <c r="Q120">
        <v>1988</v>
      </c>
      <c r="R120">
        <v>304</v>
      </c>
      <c r="S120">
        <v>317</v>
      </c>
      <c r="T120">
        <v>3551</v>
      </c>
      <c r="U120">
        <v>219</v>
      </c>
    </row>
    <row r="121" spans="1:21" x14ac:dyDescent="0.25">
      <c r="A121" t="s">
        <v>123</v>
      </c>
      <c r="B121" t="s">
        <v>119</v>
      </c>
      <c r="C121" s="10">
        <v>44681</v>
      </c>
      <c r="D121">
        <v>1736</v>
      </c>
      <c r="E121">
        <v>4936</v>
      </c>
      <c r="F121">
        <v>6672</v>
      </c>
      <c r="G121">
        <v>6649</v>
      </c>
      <c r="H121">
        <v>13042</v>
      </c>
      <c r="I121">
        <v>19691</v>
      </c>
      <c r="J121">
        <v>0.87050000000000005</v>
      </c>
      <c r="K121">
        <v>0.59660000000000002</v>
      </c>
      <c r="L121">
        <v>0.66749999999999998</v>
      </c>
      <c r="M121">
        <v>109</v>
      </c>
      <c r="N121">
        <v>0.32440000000000002</v>
      </c>
      <c r="O121">
        <v>230</v>
      </c>
      <c r="P121">
        <v>2487</v>
      </c>
      <c r="Q121">
        <v>2267</v>
      </c>
      <c r="R121">
        <v>226</v>
      </c>
      <c r="S121">
        <v>1346</v>
      </c>
      <c r="T121">
        <v>2039</v>
      </c>
      <c r="U121">
        <v>1373</v>
      </c>
    </row>
    <row r="122" spans="1:21" x14ac:dyDescent="0.25">
      <c r="A122" t="s">
        <v>123</v>
      </c>
      <c r="B122" t="s">
        <v>124</v>
      </c>
      <c r="C122" s="10">
        <v>44682</v>
      </c>
      <c r="D122">
        <v>1736</v>
      </c>
      <c r="E122">
        <v>4936</v>
      </c>
      <c r="F122">
        <v>6672</v>
      </c>
      <c r="G122">
        <v>6912</v>
      </c>
      <c r="H122">
        <v>15036</v>
      </c>
      <c r="I122">
        <v>21948</v>
      </c>
      <c r="J122">
        <v>0.90490000000000004</v>
      </c>
      <c r="K122">
        <v>0.68779999999999997</v>
      </c>
      <c r="L122">
        <v>0.74409999999999998</v>
      </c>
      <c r="M122">
        <v>172</v>
      </c>
      <c r="N122">
        <v>0.51190000000000002</v>
      </c>
      <c r="O122">
        <v>75</v>
      </c>
      <c r="P122">
        <v>2923</v>
      </c>
      <c r="Q122">
        <v>2517</v>
      </c>
      <c r="R122">
        <v>159</v>
      </c>
      <c r="S122">
        <v>818</v>
      </c>
      <c r="T122">
        <v>2285</v>
      </c>
      <c r="U122">
        <v>2253</v>
      </c>
    </row>
    <row r="123" spans="1:21" x14ac:dyDescent="0.25">
      <c r="A123" t="s">
        <v>48</v>
      </c>
      <c r="B123" t="s">
        <v>124</v>
      </c>
      <c r="C123" s="10">
        <v>44683</v>
      </c>
      <c r="D123">
        <v>1736</v>
      </c>
      <c r="E123">
        <v>4936</v>
      </c>
      <c r="F123">
        <v>6672</v>
      </c>
      <c r="G123">
        <v>6078</v>
      </c>
      <c r="H123">
        <v>12829</v>
      </c>
      <c r="I123">
        <v>18907</v>
      </c>
      <c r="J123">
        <v>0.79569999999999996</v>
      </c>
      <c r="K123">
        <v>0.58689999999999998</v>
      </c>
      <c r="L123">
        <v>0.64100000000000001</v>
      </c>
      <c r="M123">
        <v>163</v>
      </c>
      <c r="N123">
        <v>0.48509999999999998</v>
      </c>
      <c r="O123">
        <v>12</v>
      </c>
      <c r="P123">
        <v>2161</v>
      </c>
      <c r="Q123">
        <v>301</v>
      </c>
      <c r="R123">
        <v>137</v>
      </c>
      <c r="S123">
        <v>1177</v>
      </c>
      <c r="T123">
        <v>4227</v>
      </c>
      <c r="U123">
        <v>-3067</v>
      </c>
    </row>
    <row r="124" spans="1:21" x14ac:dyDescent="0.25">
      <c r="A124" t="s">
        <v>48</v>
      </c>
      <c r="B124" t="s">
        <v>124</v>
      </c>
      <c r="C124" s="10">
        <v>44684</v>
      </c>
      <c r="D124">
        <v>1736</v>
      </c>
      <c r="E124">
        <v>4936</v>
      </c>
      <c r="F124">
        <v>6672</v>
      </c>
      <c r="G124">
        <v>6413</v>
      </c>
      <c r="H124">
        <v>15063</v>
      </c>
      <c r="I124">
        <v>21476</v>
      </c>
      <c r="J124">
        <v>0.83960000000000001</v>
      </c>
      <c r="K124">
        <v>0.68910000000000005</v>
      </c>
      <c r="L124">
        <v>0.72809999999999997</v>
      </c>
      <c r="M124">
        <v>234</v>
      </c>
      <c r="N124">
        <v>0.69640000000000002</v>
      </c>
      <c r="O124">
        <v>20</v>
      </c>
      <c r="P124">
        <v>1860</v>
      </c>
      <c r="Q124">
        <v>4048</v>
      </c>
      <c r="R124">
        <v>303</v>
      </c>
      <c r="S124">
        <v>2550</v>
      </c>
      <c r="T124">
        <v>464</v>
      </c>
      <c r="U124">
        <v>2611</v>
      </c>
    </row>
    <row r="125" spans="1:21" x14ac:dyDescent="0.25">
      <c r="A125" t="s">
        <v>48</v>
      </c>
      <c r="B125" t="s">
        <v>124</v>
      </c>
      <c r="C125" s="10">
        <v>44685</v>
      </c>
      <c r="D125">
        <v>1776</v>
      </c>
      <c r="E125">
        <v>4899</v>
      </c>
      <c r="F125">
        <v>6675</v>
      </c>
      <c r="G125">
        <v>6288</v>
      </c>
      <c r="H125">
        <v>11883</v>
      </c>
      <c r="I125">
        <v>18171</v>
      </c>
      <c r="J125">
        <v>0.80469999999999997</v>
      </c>
      <c r="K125">
        <v>0.54769999999999996</v>
      </c>
      <c r="L125">
        <v>0.61580000000000001</v>
      </c>
      <c r="M125">
        <v>133</v>
      </c>
      <c r="N125">
        <v>0.39579999999999999</v>
      </c>
      <c r="O125">
        <v>88</v>
      </c>
      <c r="P125">
        <v>798</v>
      </c>
      <c r="Q125">
        <v>1884</v>
      </c>
      <c r="R125">
        <v>572</v>
      </c>
      <c r="S125">
        <v>817</v>
      </c>
      <c r="T125">
        <v>4693</v>
      </c>
      <c r="U125">
        <v>-3312</v>
      </c>
    </row>
    <row r="126" spans="1:21" x14ac:dyDescent="0.25">
      <c r="A126" t="s">
        <v>48</v>
      </c>
      <c r="B126" t="s">
        <v>124</v>
      </c>
      <c r="C126" s="10">
        <v>44686</v>
      </c>
      <c r="D126">
        <v>1776</v>
      </c>
      <c r="E126">
        <v>4899</v>
      </c>
      <c r="F126">
        <v>6675</v>
      </c>
      <c r="G126">
        <v>5457</v>
      </c>
      <c r="H126">
        <v>10554</v>
      </c>
      <c r="I126">
        <v>16011</v>
      </c>
      <c r="J126">
        <v>0.69830000000000003</v>
      </c>
      <c r="K126">
        <v>0.48649999999999999</v>
      </c>
      <c r="L126">
        <v>0.54259999999999997</v>
      </c>
      <c r="M126">
        <v>81</v>
      </c>
      <c r="N126">
        <v>0.24110000000000001</v>
      </c>
      <c r="O126">
        <v>102</v>
      </c>
      <c r="P126">
        <v>276</v>
      </c>
      <c r="Q126">
        <v>1561</v>
      </c>
      <c r="R126">
        <v>761</v>
      </c>
      <c r="S126">
        <v>1375</v>
      </c>
      <c r="T126">
        <v>1984</v>
      </c>
      <c r="U126">
        <v>-2181</v>
      </c>
    </row>
    <row r="127" spans="1:21" x14ac:dyDescent="0.25">
      <c r="A127" t="s">
        <v>285</v>
      </c>
      <c r="B127" t="s">
        <v>286</v>
      </c>
      <c r="C127" s="10">
        <v>44817</v>
      </c>
      <c r="E127">
        <v>4030</v>
      </c>
      <c r="G127">
        <v>926</v>
      </c>
      <c r="H127">
        <v>8754</v>
      </c>
      <c r="I127">
        <v>9680</v>
      </c>
      <c r="K127">
        <v>0.49049999999999999</v>
      </c>
      <c r="M127">
        <v>49</v>
      </c>
      <c r="N127">
        <v>0.14580000000000001</v>
      </c>
      <c r="O127">
        <v>720</v>
      </c>
      <c r="Q127">
        <v>1163</v>
      </c>
      <c r="R127">
        <v>687</v>
      </c>
      <c r="T127">
        <v>537</v>
      </c>
      <c r="U127">
        <v>659</v>
      </c>
    </row>
    <row r="128" spans="1:21" x14ac:dyDescent="0.25">
      <c r="A128" t="s">
        <v>285</v>
      </c>
      <c r="B128" t="s">
        <v>286</v>
      </c>
      <c r="C128" s="10">
        <v>44818</v>
      </c>
      <c r="E128">
        <v>4030</v>
      </c>
      <c r="G128">
        <v>896</v>
      </c>
      <c r="H128">
        <v>8836</v>
      </c>
      <c r="I128">
        <v>9732</v>
      </c>
      <c r="K128">
        <v>0.49509999999999998</v>
      </c>
      <c r="M128">
        <v>56</v>
      </c>
      <c r="N128">
        <v>0.16669999999999999</v>
      </c>
      <c r="O128">
        <v>1272</v>
      </c>
      <c r="Q128">
        <v>1022</v>
      </c>
      <c r="R128">
        <v>522</v>
      </c>
      <c r="S128">
        <v>177</v>
      </c>
      <c r="T128">
        <v>1654</v>
      </c>
      <c r="U128">
        <v>-59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N63"/>
  <sheetViews>
    <sheetView workbookViewId="0">
      <selection activeCell="D2" sqref="D2:N63"/>
    </sheetView>
  </sheetViews>
  <sheetFormatPr defaultRowHeight="15.75" x14ac:dyDescent="0.25"/>
  <cols>
    <col min="1" max="1" width="9.75" bestFit="1" customWidth="1"/>
    <col min="2" max="2" width="10.75" bestFit="1" customWidth="1"/>
    <col min="3" max="3" width="10" bestFit="1" customWidth="1"/>
    <col min="4" max="6" width="13.75" bestFit="1" customWidth="1"/>
    <col min="7" max="7" width="12.125" bestFit="1" customWidth="1"/>
    <col min="8" max="8" width="11.25" bestFit="1" customWidth="1"/>
    <col min="9" max="9" width="12.375" bestFit="1" customWidth="1"/>
    <col min="10" max="10" width="11.875" bestFit="1" customWidth="1"/>
    <col min="11" max="12" width="11" bestFit="1" customWidth="1"/>
    <col min="13" max="13" width="11.375" bestFit="1" customWidth="1"/>
    <col min="14" max="14" width="12.75" bestFit="1" customWidth="1"/>
  </cols>
  <sheetData>
    <row r="1" spans="1:14" ht="63" x14ac:dyDescent="0.25">
      <c r="A1" s="95" t="s">
        <v>93</v>
      </c>
      <c r="B1" s="96" t="s">
        <v>94</v>
      </c>
      <c r="C1" s="95" t="s">
        <v>95</v>
      </c>
      <c r="D1" s="97" t="s">
        <v>96</v>
      </c>
      <c r="E1" s="97" t="s">
        <v>97</v>
      </c>
      <c r="F1" s="97" t="s">
        <v>98</v>
      </c>
      <c r="G1" s="97" t="s">
        <v>99</v>
      </c>
      <c r="H1" s="97" t="s">
        <v>100</v>
      </c>
      <c r="I1" s="97" t="s">
        <v>101</v>
      </c>
      <c r="J1" s="98" t="s">
        <v>102</v>
      </c>
      <c r="K1" s="98" t="s">
        <v>103</v>
      </c>
      <c r="L1" s="98" t="s">
        <v>104</v>
      </c>
      <c r="M1" s="97" t="s">
        <v>105</v>
      </c>
      <c r="N1" s="98" t="s">
        <v>106</v>
      </c>
    </row>
    <row r="2" spans="1:14" x14ac:dyDescent="0.25">
      <c r="A2" s="105" t="s">
        <v>107</v>
      </c>
      <c r="B2" s="108" t="s">
        <v>108</v>
      </c>
      <c r="C2" s="125">
        <v>44562</v>
      </c>
      <c r="D2" s="111"/>
      <c r="E2" s="111"/>
      <c r="F2" s="114"/>
      <c r="G2" s="111"/>
      <c r="H2" s="111"/>
      <c r="I2" s="114"/>
      <c r="J2" s="117"/>
      <c r="K2" s="117"/>
      <c r="L2" s="117"/>
      <c r="M2" s="111"/>
      <c r="N2" s="120"/>
    </row>
    <row r="3" spans="1:14" x14ac:dyDescent="0.25">
      <c r="A3" s="104" t="s">
        <v>107</v>
      </c>
      <c r="B3" s="107" t="s">
        <v>108</v>
      </c>
      <c r="C3" s="123">
        <v>44563</v>
      </c>
      <c r="D3" s="110"/>
      <c r="E3" s="110"/>
      <c r="F3" s="113"/>
      <c r="G3" s="110"/>
      <c r="H3" s="110"/>
      <c r="I3" s="113"/>
      <c r="J3" s="116"/>
      <c r="K3" s="116"/>
      <c r="L3" s="116"/>
      <c r="M3" s="110"/>
      <c r="N3" s="119"/>
    </row>
    <row r="4" spans="1:14" x14ac:dyDescent="0.25">
      <c r="A4" s="104" t="s">
        <v>49</v>
      </c>
      <c r="B4" s="107" t="s">
        <v>108</v>
      </c>
      <c r="C4" s="123">
        <v>44564</v>
      </c>
      <c r="D4" s="110"/>
      <c r="E4" s="110"/>
      <c r="F4" s="113"/>
      <c r="G4" s="110"/>
      <c r="H4" s="110"/>
      <c r="I4" s="113"/>
      <c r="J4" s="116"/>
      <c r="K4" s="116"/>
      <c r="L4" s="116"/>
      <c r="M4" s="110"/>
      <c r="N4" s="119"/>
    </row>
    <row r="5" spans="1:14" x14ac:dyDescent="0.25">
      <c r="A5" s="104" t="s">
        <v>49</v>
      </c>
      <c r="B5" s="107" t="s">
        <v>108</v>
      </c>
      <c r="C5" s="123">
        <v>44565</v>
      </c>
      <c r="D5" s="110"/>
      <c r="E5" s="110"/>
      <c r="F5" s="113"/>
      <c r="G5" s="110"/>
      <c r="H5" s="110"/>
      <c r="I5" s="113"/>
      <c r="J5" s="116"/>
      <c r="K5" s="116"/>
      <c r="L5" s="116"/>
      <c r="M5" s="110"/>
      <c r="N5" s="119"/>
    </row>
    <row r="6" spans="1:14" x14ac:dyDescent="0.25">
      <c r="A6" s="104" t="s">
        <v>49</v>
      </c>
      <c r="B6" s="107" t="s">
        <v>108</v>
      </c>
      <c r="C6" s="123">
        <v>44566</v>
      </c>
      <c r="D6" s="110"/>
      <c r="E6" s="110"/>
      <c r="F6" s="113"/>
      <c r="G6" s="110"/>
      <c r="H6" s="110"/>
      <c r="I6" s="113"/>
      <c r="J6" s="116"/>
      <c r="K6" s="116"/>
      <c r="L6" s="116"/>
      <c r="M6" s="110"/>
      <c r="N6" s="119"/>
    </row>
    <row r="7" spans="1:14" x14ac:dyDescent="0.25">
      <c r="A7" s="104" t="s">
        <v>49</v>
      </c>
      <c r="B7" s="107" t="s">
        <v>108</v>
      </c>
      <c r="C7" s="123">
        <v>44567</v>
      </c>
      <c r="D7" s="110"/>
      <c r="E7" s="110"/>
      <c r="F7" s="113"/>
      <c r="G7" s="110"/>
      <c r="H7" s="110"/>
      <c r="I7" s="113"/>
      <c r="J7" s="116"/>
      <c r="K7" s="116"/>
      <c r="L7" s="116"/>
      <c r="M7" s="110"/>
      <c r="N7" s="119"/>
    </row>
    <row r="8" spans="1:14" x14ac:dyDescent="0.25">
      <c r="A8" s="104" t="s">
        <v>49</v>
      </c>
      <c r="B8" s="107" t="s">
        <v>108</v>
      </c>
      <c r="C8" s="123">
        <v>44568</v>
      </c>
      <c r="D8" s="110"/>
      <c r="E8" s="110"/>
      <c r="F8" s="113"/>
      <c r="G8" s="110"/>
      <c r="H8" s="110"/>
      <c r="I8" s="113"/>
      <c r="J8" s="116"/>
      <c r="K8" s="116"/>
      <c r="L8" s="116"/>
      <c r="M8" s="110"/>
      <c r="N8" s="119"/>
    </row>
    <row r="9" spans="1:14" x14ac:dyDescent="0.25">
      <c r="A9" s="104" t="s">
        <v>49</v>
      </c>
      <c r="B9" s="107" t="s">
        <v>108</v>
      </c>
      <c r="C9" s="123">
        <v>44569</v>
      </c>
      <c r="D9" s="110"/>
      <c r="E9" s="110"/>
      <c r="F9" s="113"/>
      <c r="G9" s="110"/>
      <c r="H9" s="110"/>
      <c r="I9" s="113"/>
      <c r="J9" s="116"/>
      <c r="K9" s="116"/>
      <c r="L9" s="116"/>
      <c r="M9" s="110"/>
      <c r="N9" s="119"/>
    </row>
    <row r="10" spans="1:14" x14ac:dyDescent="0.25">
      <c r="A10" s="104" t="s">
        <v>49</v>
      </c>
      <c r="B10" s="107" t="s">
        <v>108</v>
      </c>
      <c r="C10" s="123">
        <v>44570</v>
      </c>
      <c r="D10" s="110"/>
      <c r="E10" s="110"/>
      <c r="F10" s="113"/>
      <c r="G10" s="110"/>
      <c r="H10" s="110"/>
      <c r="I10" s="113"/>
      <c r="J10" s="116"/>
      <c r="K10" s="116"/>
      <c r="L10" s="116"/>
      <c r="M10" s="110"/>
      <c r="N10" s="119"/>
    </row>
    <row r="11" spans="1:14" x14ac:dyDescent="0.25">
      <c r="A11" s="104" t="s">
        <v>50</v>
      </c>
      <c r="B11" s="107" t="s">
        <v>108</v>
      </c>
      <c r="C11" s="123">
        <v>44571</v>
      </c>
      <c r="D11" s="110"/>
      <c r="E11" s="110"/>
      <c r="F11" s="113"/>
      <c r="G11" s="110"/>
      <c r="H11" s="110"/>
      <c r="I11" s="113"/>
      <c r="J11" s="116"/>
      <c r="K11" s="116"/>
      <c r="L11" s="116"/>
      <c r="M11" s="110"/>
      <c r="N11" s="119"/>
    </row>
    <row r="12" spans="1:14" x14ac:dyDescent="0.25">
      <c r="A12" s="104" t="s">
        <v>50</v>
      </c>
      <c r="B12" s="107" t="s">
        <v>108</v>
      </c>
      <c r="C12" s="123">
        <v>44572</v>
      </c>
      <c r="D12" s="110"/>
      <c r="E12" s="110"/>
      <c r="F12" s="113"/>
      <c r="G12" s="110"/>
      <c r="H12" s="110"/>
      <c r="I12" s="113"/>
      <c r="J12" s="116"/>
      <c r="K12" s="116"/>
      <c r="L12" s="116"/>
      <c r="M12" s="110"/>
      <c r="N12" s="119"/>
    </row>
    <row r="13" spans="1:14" x14ac:dyDescent="0.25">
      <c r="A13" s="104" t="s">
        <v>50</v>
      </c>
      <c r="B13" s="107" t="s">
        <v>108</v>
      </c>
      <c r="C13" s="123">
        <v>44573</v>
      </c>
      <c r="D13" s="110"/>
      <c r="E13" s="110"/>
      <c r="F13" s="113"/>
      <c r="G13" s="110"/>
      <c r="H13" s="110"/>
      <c r="I13" s="113"/>
      <c r="J13" s="116"/>
      <c r="K13" s="116"/>
      <c r="L13" s="116"/>
      <c r="M13" s="110"/>
      <c r="N13" s="119"/>
    </row>
    <row r="14" spans="1:14" x14ac:dyDescent="0.25">
      <c r="A14" s="104" t="s">
        <v>50</v>
      </c>
      <c r="B14" s="107" t="s">
        <v>108</v>
      </c>
      <c r="C14" s="123">
        <v>44574</v>
      </c>
      <c r="D14" s="110"/>
      <c r="E14" s="110"/>
      <c r="F14" s="113"/>
      <c r="G14" s="110"/>
      <c r="H14" s="110"/>
      <c r="I14" s="113"/>
      <c r="J14" s="116"/>
      <c r="K14" s="116"/>
      <c r="L14" s="116"/>
      <c r="M14" s="110"/>
      <c r="N14" s="119"/>
    </row>
    <row r="15" spans="1:14" x14ac:dyDescent="0.25">
      <c r="A15" s="104" t="s">
        <v>50</v>
      </c>
      <c r="B15" s="107" t="s">
        <v>108</v>
      </c>
      <c r="C15" s="123">
        <v>44575</v>
      </c>
      <c r="D15" s="110"/>
      <c r="E15" s="110"/>
      <c r="F15" s="113"/>
      <c r="G15" s="110"/>
      <c r="H15" s="110"/>
      <c r="I15" s="113"/>
      <c r="J15" s="116"/>
      <c r="K15" s="116"/>
      <c r="L15" s="116"/>
      <c r="M15" s="110"/>
      <c r="N15" s="119"/>
    </row>
    <row r="16" spans="1:14" x14ac:dyDescent="0.25">
      <c r="A16" s="104" t="s">
        <v>50</v>
      </c>
      <c r="B16" s="107" t="s">
        <v>108</v>
      </c>
      <c r="C16" s="123">
        <v>44576</v>
      </c>
      <c r="D16" s="110"/>
      <c r="E16" s="110"/>
      <c r="F16" s="113"/>
      <c r="G16" s="110"/>
      <c r="H16" s="110"/>
      <c r="I16" s="113"/>
      <c r="J16" s="116"/>
      <c r="K16" s="116"/>
      <c r="L16" s="116"/>
      <c r="M16" s="110"/>
      <c r="N16" s="119"/>
    </row>
    <row r="17" spans="1:14" x14ac:dyDescent="0.25">
      <c r="A17" s="104" t="s">
        <v>50</v>
      </c>
      <c r="B17" s="107" t="s">
        <v>108</v>
      </c>
      <c r="C17" s="123">
        <v>44577</v>
      </c>
      <c r="D17" s="110"/>
      <c r="E17" s="110"/>
      <c r="F17" s="113"/>
      <c r="G17" s="110"/>
      <c r="H17" s="110"/>
      <c r="I17" s="113"/>
      <c r="J17" s="116"/>
      <c r="K17" s="116"/>
      <c r="L17" s="116"/>
      <c r="M17" s="110"/>
      <c r="N17" s="119"/>
    </row>
    <row r="18" spans="1:14" x14ac:dyDescent="0.25">
      <c r="A18" s="104" t="s">
        <v>51</v>
      </c>
      <c r="B18" s="107" t="s">
        <v>108</v>
      </c>
      <c r="C18" s="123">
        <v>44578</v>
      </c>
      <c r="D18" s="110"/>
      <c r="E18" s="110"/>
      <c r="F18" s="113"/>
      <c r="G18" s="110"/>
      <c r="H18" s="110"/>
      <c r="I18" s="113"/>
      <c r="J18" s="116"/>
      <c r="K18" s="116"/>
      <c r="L18" s="116"/>
      <c r="M18" s="110"/>
      <c r="N18" s="119"/>
    </row>
    <row r="19" spans="1:14" x14ac:dyDescent="0.25">
      <c r="A19" s="104" t="s">
        <v>51</v>
      </c>
      <c r="B19" s="107" t="s">
        <v>108</v>
      </c>
      <c r="C19" s="123">
        <v>44579</v>
      </c>
      <c r="D19" s="110"/>
      <c r="E19" s="110"/>
      <c r="F19" s="113"/>
      <c r="G19" s="110"/>
      <c r="H19" s="110"/>
      <c r="I19" s="113"/>
      <c r="J19" s="116"/>
      <c r="K19" s="116"/>
      <c r="L19" s="116"/>
      <c r="M19" s="110"/>
      <c r="N19" s="119"/>
    </row>
    <row r="20" spans="1:14" x14ac:dyDescent="0.25">
      <c r="A20" s="104" t="s">
        <v>51</v>
      </c>
      <c r="B20" s="107" t="s">
        <v>108</v>
      </c>
      <c r="C20" s="123">
        <v>44580</v>
      </c>
      <c r="D20" s="110"/>
      <c r="E20" s="110"/>
      <c r="F20" s="113"/>
      <c r="G20" s="110"/>
      <c r="H20" s="110"/>
      <c r="I20" s="113"/>
      <c r="J20" s="116"/>
      <c r="K20" s="116"/>
      <c r="L20" s="116"/>
      <c r="M20" s="110"/>
      <c r="N20" s="119"/>
    </row>
    <row r="21" spans="1:14" x14ac:dyDescent="0.25">
      <c r="A21" s="104" t="s">
        <v>51</v>
      </c>
      <c r="B21" s="107" t="s">
        <v>108</v>
      </c>
      <c r="C21" s="123">
        <v>44581</v>
      </c>
      <c r="D21" s="110"/>
      <c r="E21" s="110"/>
      <c r="F21" s="113"/>
      <c r="G21" s="110"/>
      <c r="H21" s="110"/>
      <c r="I21" s="113"/>
      <c r="J21" s="116"/>
      <c r="K21" s="116"/>
      <c r="L21" s="116"/>
      <c r="M21" s="110"/>
      <c r="N21" s="119"/>
    </row>
    <row r="22" spans="1:14" x14ac:dyDescent="0.25">
      <c r="A22" s="104" t="s">
        <v>51</v>
      </c>
      <c r="B22" s="107" t="s">
        <v>108</v>
      </c>
      <c r="C22" s="123">
        <v>44582</v>
      </c>
      <c r="D22" s="110"/>
      <c r="E22" s="110"/>
      <c r="F22" s="113"/>
      <c r="G22" s="110"/>
      <c r="H22" s="110"/>
      <c r="I22" s="113"/>
      <c r="J22" s="116"/>
      <c r="K22" s="116"/>
      <c r="L22" s="116"/>
      <c r="M22" s="110"/>
      <c r="N22" s="119"/>
    </row>
    <row r="23" spans="1:14" x14ac:dyDescent="0.25">
      <c r="A23" s="104" t="s">
        <v>51</v>
      </c>
      <c r="B23" s="107" t="s">
        <v>108</v>
      </c>
      <c r="C23" s="123">
        <v>44583</v>
      </c>
      <c r="D23" s="110"/>
      <c r="E23" s="110"/>
      <c r="F23" s="113"/>
      <c r="G23" s="110"/>
      <c r="H23" s="110"/>
      <c r="I23" s="113"/>
      <c r="J23" s="116"/>
      <c r="K23" s="116"/>
      <c r="L23" s="116"/>
      <c r="M23" s="110"/>
      <c r="N23" s="119"/>
    </row>
    <row r="24" spans="1:14" x14ac:dyDescent="0.25">
      <c r="A24" s="104" t="s">
        <v>51</v>
      </c>
      <c r="B24" s="107" t="s">
        <v>108</v>
      </c>
      <c r="C24" s="123">
        <v>44584</v>
      </c>
      <c r="D24" s="110"/>
      <c r="E24" s="110"/>
      <c r="F24" s="113"/>
      <c r="G24" s="110"/>
      <c r="H24" s="110"/>
      <c r="I24" s="113"/>
      <c r="J24" s="116"/>
      <c r="K24" s="116"/>
      <c r="L24" s="116"/>
      <c r="M24" s="110"/>
      <c r="N24" s="119"/>
    </row>
    <row r="25" spans="1:14" x14ac:dyDescent="0.25">
      <c r="A25" s="104" t="s">
        <v>52</v>
      </c>
      <c r="B25" s="107" t="s">
        <v>108</v>
      </c>
      <c r="C25" s="123">
        <v>44585</v>
      </c>
      <c r="D25" s="110"/>
      <c r="E25" s="110"/>
      <c r="F25" s="113"/>
      <c r="G25" s="110"/>
      <c r="H25" s="110"/>
      <c r="I25" s="113"/>
      <c r="J25" s="116"/>
      <c r="K25" s="116"/>
      <c r="L25" s="116"/>
      <c r="M25" s="110"/>
      <c r="N25" s="119"/>
    </row>
    <row r="26" spans="1:14" x14ac:dyDescent="0.25">
      <c r="A26" s="104" t="s">
        <v>52</v>
      </c>
      <c r="B26" s="107" t="s">
        <v>108</v>
      </c>
      <c r="C26" s="123">
        <v>44586</v>
      </c>
      <c r="D26" s="110"/>
      <c r="E26" s="110"/>
      <c r="F26" s="113"/>
      <c r="G26" s="110"/>
      <c r="H26" s="110"/>
      <c r="I26" s="113"/>
      <c r="J26" s="116"/>
      <c r="K26" s="116"/>
      <c r="L26" s="116"/>
      <c r="M26" s="110"/>
      <c r="N26" s="119"/>
    </row>
    <row r="27" spans="1:14" x14ac:dyDescent="0.25">
      <c r="A27" s="104" t="s">
        <v>52</v>
      </c>
      <c r="B27" s="107" t="s">
        <v>108</v>
      </c>
      <c r="C27" s="123">
        <v>44587</v>
      </c>
      <c r="D27" s="110"/>
      <c r="E27" s="110"/>
      <c r="F27" s="113"/>
      <c r="G27" s="110"/>
      <c r="H27" s="110"/>
      <c r="I27" s="113"/>
      <c r="J27" s="116"/>
      <c r="K27" s="116"/>
      <c r="L27" s="116"/>
      <c r="M27" s="110"/>
      <c r="N27" s="119"/>
    </row>
    <row r="28" spans="1:14" x14ac:dyDescent="0.25">
      <c r="A28" s="104" t="s">
        <v>52</v>
      </c>
      <c r="B28" s="107" t="s">
        <v>108</v>
      </c>
      <c r="C28" s="123">
        <v>44588</v>
      </c>
      <c r="D28" s="110"/>
      <c r="E28" s="110"/>
      <c r="F28" s="113"/>
      <c r="G28" s="110"/>
      <c r="H28" s="110"/>
      <c r="I28" s="113"/>
      <c r="J28" s="116"/>
      <c r="K28" s="116"/>
      <c r="L28" s="116"/>
      <c r="M28" s="110"/>
      <c r="N28" s="119"/>
    </row>
    <row r="29" spans="1:14" x14ac:dyDescent="0.25">
      <c r="A29" s="104" t="s">
        <v>52</v>
      </c>
      <c r="B29" s="107" t="s">
        <v>108</v>
      </c>
      <c r="C29" s="123">
        <v>44589</v>
      </c>
      <c r="D29" s="110"/>
      <c r="E29" s="110"/>
      <c r="F29" s="113"/>
      <c r="G29" s="110"/>
      <c r="H29" s="110"/>
      <c r="I29" s="113"/>
      <c r="J29" s="116"/>
      <c r="K29" s="116"/>
      <c r="L29" s="116"/>
      <c r="M29" s="110"/>
      <c r="N29" s="119"/>
    </row>
    <row r="30" spans="1:14" x14ac:dyDescent="0.25">
      <c r="A30" s="104" t="s">
        <v>52</v>
      </c>
      <c r="B30" s="107" t="s">
        <v>108</v>
      </c>
      <c r="C30" s="123">
        <v>44590</v>
      </c>
      <c r="D30" s="110"/>
      <c r="E30" s="110"/>
      <c r="F30" s="113"/>
      <c r="G30" s="110"/>
      <c r="H30" s="110"/>
      <c r="I30" s="113"/>
      <c r="J30" s="116"/>
      <c r="K30" s="116"/>
      <c r="L30" s="116"/>
      <c r="M30" s="110"/>
      <c r="N30" s="119"/>
    </row>
    <row r="31" spans="1:14" x14ac:dyDescent="0.25">
      <c r="A31" s="104" t="s">
        <v>52</v>
      </c>
      <c r="B31" s="107" t="s">
        <v>108</v>
      </c>
      <c r="C31" s="123">
        <v>44591</v>
      </c>
      <c r="D31" s="110"/>
      <c r="E31" s="110"/>
      <c r="F31" s="113"/>
      <c r="G31" s="110"/>
      <c r="H31" s="110"/>
      <c r="I31" s="113"/>
      <c r="J31" s="116"/>
      <c r="K31" s="116"/>
      <c r="L31" s="116"/>
      <c r="M31" s="110"/>
      <c r="N31" s="119"/>
    </row>
    <row r="32" spans="1:14" x14ac:dyDescent="0.25">
      <c r="A32" s="104" t="s">
        <v>53</v>
      </c>
      <c r="B32" s="107" t="s">
        <v>108</v>
      </c>
      <c r="C32" s="123">
        <v>44592</v>
      </c>
      <c r="D32" s="110"/>
      <c r="E32" s="110"/>
      <c r="F32" s="113"/>
      <c r="G32" s="110"/>
      <c r="H32" s="110"/>
      <c r="I32" s="113"/>
      <c r="J32" s="116"/>
      <c r="K32" s="116"/>
      <c r="L32" s="116"/>
      <c r="M32" s="110"/>
      <c r="N32" s="119"/>
    </row>
    <row r="33" spans="1:14" x14ac:dyDescent="0.25">
      <c r="A33" s="104" t="s">
        <v>53</v>
      </c>
      <c r="B33" s="107" t="s">
        <v>109</v>
      </c>
      <c r="C33" s="123">
        <v>44593</v>
      </c>
      <c r="D33" s="110"/>
      <c r="E33" s="110"/>
      <c r="F33" s="113"/>
      <c r="G33" s="110"/>
      <c r="H33" s="110"/>
      <c r="I33" s="113"/>
      <c r="J33" s="116"/>
      <c r="K33" s="116"/>
      <c r="L33" s="116"/>
      <c r="M33" s="110"/>
      <c r="N33" s="119"/>
    </row>
    <row r="34" spans="1:14" x14ac:dyDescent="0.25">
      <c r="A34" s="104" t="s">
        <v>53</v>
      </c>
      <c r="B34" s="107" t="s">
        <v>109</v>
      </c>
      <c r="C34" s="123">
        <v>44594</v>
      </c>
      <c r="D34" s="110"/>
      <c r="E34" s="110"/>
      <c r="F34" s="113"/>
      <c r="G34" s="110"/>
      <c r="H34" s="110"/>
      <c r="I34" s="113"/>
      <c r="J34" s="116"/>
      <c r="K34" s="116"/>
      <c r="L34" s="116"/>
      <c r="M34" s="110"/>
      <c r="N34" s="119"/>
    </row>
    <row r="35" spans="1:14" x14ac:dyDescent="0.25">
      <c r="A35" s="104" t="s">
        <v>53</v>
      </c>
      <c r="B35" s="107" t="s">
        <v>109</v>
      </c>
      <c r="C35" s="123">
        <v>44595</v>
      </c>
      <c r="D35" s="110"/>
      <c r="E35" s="110"/>
      <c r="F35" s="113"/>
      <c r="G35" s="110"/>
      <c r="H35" s="110"/>
      <c r="I35" s="113"/>
      <c r="J35" s="116"/>
      <c r="K35" s="116"/>
      <c r="L35" s="116"/>
      <c r="M35" s="110"/>
      <c r="N35" s="119"/>
    </row>
    <row r="36" spans="1:14" x14ac:dyDescent="0.25">
      <c r="A36" s="104" t="s">
        <v>53</v>
      </c>
      <c r="B36" s="107" t="s">
        <v>109</v>
      </c>
      <c r="C36" s="123">
        <v>44596</v>
      </c>
      <c r="D36" s="110"/>
      <c r="E36" s="110"/>
      <c r="F36" s="113"/>
      <c r="G36" s="110"/>
      <c r="H36" s="110"/>
      <c r="I36" s="113"/>
      <c r="J36" s="116"/>
      <c r="K36" s="116"/>
      <c r="L36" s="116"/>
      <c r="M36" s="110"/>
      <c r="N36" s="119"/>
    </row>
    <row r="37" spans="1:14" x14ac:dyDescent="0.25">
      <c r="A37" s="104" t="s">
        <v>53</v>
      </c>
      <c r="B37" s="107" t="s">
        <v>109</v>
      </c>
      <c r="C37" s="123">
        <v>44597</v>
      </c>
      <c r="D37" s="110"/>
      <c r="E37" s="110"/>
      <c r="F37" s="113"/>
      <c r="G37" s="110"/>
      <c r="H37" s="110"/>
      <c r="I37" s="113"/>
      <c r="J37" s="116"/>
      <c r="K37" s="116"/>
      <c r="L37" s="116"/>
      <c r="M37" s="110"/>
      <c r="N37" s="119"/>
    </row>
    <row r="38" spans="1:14" x14ac:dyDescent="0.25">
      <c r="A38" s="104" t="s">
        <v>53</v>
      </c>
      <c r="B38" s="107" t="s">
        <v>109</v>
      </c>
      <c r="C38" s="123">
        <v>44598</v>
      </c>
      <c r="D38" s="110"/>
      <c r="E38" s="110"/>
      <c r="F38" s="113"/>
      <c r="G38" s="110"/>
      <c r="H38" s="110"/>
      <c r="I38" s="113"/>
      <c r="J38" s="116"/>
      <c r="K38" s="116"/>
      <c r="L38" s="116"/>
      <c r="M38" s="110"/>
      <c r="N38" s="119"/>
    </row>
    <row r="39" spans="1:14" x14ac:dyDescent="0.25">
      <c r="A39" s="104" t="s">
        <v>110</v>
      </c>
      <c r="B39" s="107" t="s">
        <v>109</v>
      </c>
      <c r="C39" s="123">
        <v>44599</v>
      </c>
      <c r="D39" s="110"/>
      <c r="E39" s="110"/>
      <c r="F39" s="113"/>
      <c r="G39" s="110"/>
      <c r="H39" s="110"/>
      <c r="I39" s="113"/>
      <c r="J39" s="116"/>
      <c r="K39" s="116"/>
      <c r="L39" s="116"/>
      <c r="M39" s="110"/>
      <c r="N39" s="119"/>
    </row>
    <row r="40" spans="1:14" x14ac:dyDescent="0.25">
      <c r="A40" s="104" t="s">
        <v>110</v>
      </c>
      <c r="B40" s="107" t="s">
        <v>109</v>
      </c>
      <c r="C40" s="123">
        <v>44600</v>
      </c>
      <c r="D40" s="110"/>
      <c r="E40" s="110"/>
      <c r="F40" s="113"/>
      <c r="G40" s="110"/>
      <c r="H40" s="110"/>
      <c r="I40" s="113"/>
      <c r="J40" s="116"/>
      <c r="K40" s="116"/>
      <c r="L40" s="116"/>
      <c r="M40" s="110"/>
      <c r="N40" s="119"/>
    </row>
    <row r="41" spans="1:14" x14ac:dyDescent="0.25">
      <c r="A41" s="104" t="s">
        <v>110</v>
      </c>
      <c r="B41" s="107" t="s">
        <v>109</v>
      </c>
      <c r="C41" s="123">
        <v>44601</v>
      </c>
      <c r="D41" s="110"/>
      <c r="E41" s="110"/>
      <c r="F41" s="113"/>
      <c r="G41" s="110"/>
      <c r="H41" s="110"/>
      <c r="I41" s="113"/>
      <c r="J41" s="116"/>
      <c r="K41" s="116"/>
      <c r="L41" s="116"/>
      <c r="M41" s="110"/>
      <c r="N41" s="119"/>
    </row>
    <row r="42" spans="1:14" x14ac:dyDescent="0.25">
      <c r="A42" s="104" t="s">
        <v>110</v>
      </c>
      <c r="B42" s="107" t="s">
        <v>109</v>
      </c>
      <c r="C42" s="123">
        <v>44602</v>
      </c>
      <c r="D42" s="110"/>
      <c r="E42" s="110"/>
      <c r="F42" s="113"/>
      <c r="G42" s="110"/>
      <c r="H42" s="110"/>
      <c r="I42" s="113"/>
      <c r="J42" s="116"/>
      <c r="K42" s="116"/>
      <c r="L42" s="116"/>
      <c r="M42" s="110"/>
      <c r="N42" s="119"/>
    </row>
    <row r="43" spans="1:14" x14ac:dyDescent="0.25">
      <c r="A43" s="104" t="s">
        <v>110</v>
      </c>
      <c r="B43" s="107" t="s">
        <v>109</v>
      </c>
      <c r="C43" s="123">
        <v>44603</v>
      </c>
      <c r="D43" s="110"/>
      <c r="E43" s="110"/>
      <c r="F43" s="113"/>
      <c r="G43" s="110"/>
      <c r="H43" s="110"/>
      <c r="I43" s="113"/>
      <c r="J43" s="116"/>
      <c r="K43" s="116"/>
      <c r="L43" s="116"/>
      <c r="M43" s="110"/>
      <c r="N43" s="119"/>
    </row>
    <row r="44" spans="1:14" x14ac:dyDescent="0.25">
      <c r="A44" s="104" t="s">
        <v>110</v>
      </c>
      <c r="B44" s="107" t="s">
        <v>109</v>
      </c>
      <c r="C44" s="123">
        <v>44604</v>
      </c>
      <c r="D44" s="110"/>
      <c r="E44" s="110"/>
      <c r="F44" s="113"/>
      <c r="G44" s="110"/>
      <c r="H44" s="110"/>
      <c r="I44" s="113"/>
      <c r="J44" s="116"/>
      <c r="K44" s="116"/>
      <c r="L44" s="116"/>
      <c r="M44" s="110"/>
      <c r="N44" s="119"/>
    </row>
    <row r="45" spans="1:14" x14ac:dyDescent="0.25">
      <c r="A45" s="104" t="s">
        <v>110</v>
      </c>
      <c r="B45" s="107" t="s">
        <v>109</v>
      </c>
      <c r="C45" s="123">
        <v>44605</v>
      </c>
      <c r="D45" s="110"/>
      <c r="E45" s="110"/>
      <c r="F45" s="113"/>
      <c r="G45" s="110"/>
      <c r="H45" s="110"/>
      <c r="I45" s="113"/>
      <c r="J45" s="116"/>
      <c r="K45" s="116"/>
      <c r="L45" s="116"/>
      <c r="M45" s="110"/>
      <c r="N45" s="119"/>
    </row>
    <row r="46" spans="1:14" x14ac:dyDescent="0.25">
      <c r="A46" s="104" t="s">
        <v>111</v>
      </c>
      <c r="B46" s="107" t="s">
        <v>109</v>
      </c>
      <c r="C46" s="123">
        <v>44606</v>
      </c>
      <c r="D46" s="110"/>
      <c r="E46" s="110"/>
      <c r="F46" s="113"/>
      <c r="G46" s="110"/>
      <c r="H46" s="110"/>
      <c r="I46" s="113"/>
      <c r="J46" s="116"/>
      <c r="K46" s="116"/>
      <c r="L46" s="116"/>
      <c r="M46" s="110"/>
      <c r="N46" s="119"/>
    </row>
    <row r="47" spans="1:14" x14ac:dyDescent="0.25">
      <c r="A47" s="104" t="s">
        <v>111</v>
      </c>
      <c r="B47" s="107" t="s">
        <v>109</v>
      </c>
      <c r="C47" s="123">
        <v>44607</v>
      </c>
      <c r="D47" s="110"/>
      <c r="E47" s="110"/>
      <c r="F47" s="113"/>
      <c r="G47" s="110"/>
      <c r="H47" s="110"/>
      <c r="I47" s="113"/>
      <c r="J47" s="116"/>
      <c r="K47" s="116"/>
      <c r="L47" s="116"/>
      <c r="M47" s="110"/>
      <c r="N47" s="119"/>
    </row>
    <row r="48" spans="1:14" x14ac:dyDescent="0.25">
      <c r="A48" s="104" t="s">
        <v>111</v>
      </c>
      <c r="B48" s="107" t="s">
        <v>109</v>
      </c>
      <c r="C48" s="123">
        <v>44608</v>
      </c>
      <c r="D48" s="110"/>
      <c r="E48" s="110"/>
      <c r="F48" s="113"/>
      <c r="G48" s="110"/>
      <c r="H48" s="110"/>
      <c r="I48" s="113"/>
      <c r="J48" s="116"/>
      <c r="K48" s="116"/>
      <c r="L48" s="116"/>
      <c r="M48" s="110"/>
      <c r="N48" s="119"/>
    </row>
    <row r="49" spans="1:14" x14ac:dyDescent="0.25">
      <c r="A49" s="104" t="s">
        <v>111</v>
      </c>
      <c r="B49" s="107" t="s">
        <v>109</v>
      </c>
      <c r="C49" s="123">
        <v>44609</v>
      </c>
      <c r="D49" s="110"/>
      <c r="E49" s="110"/>
      <c r="F49" s="113"/>
      <c r="G49" s="110"/>
      <c r="H49" s="110"/>
      <c r="I49" s="113"/>
      <c r="J49" s="116"/>
      <c r="K49" s="116"/>
      <c r="L49" s="116"/>
      <c r="M49" s="110"/>
      <c r="N49" s="119"/>
    </row>
    <row r="50" spans="1:14" x14ac:dyDescent="0.25">
      <c r="A50" s="104" t="s">
        <v>111</v>
      </c>
      <c r="B50" s="107" t="s">
        <v>109</v>
      </c>
      <c r="C50" s="123">
        <v>44610</v>
      </c>
      <c r="D50" s="110"/>
      <c r="E50" s="110"/>
      <c r="F50" s="113"/>
      <c r="G50" s="110"/>
      <c r="H50" s="110"/>
      <c r="I50" s="113"/>
      <c r="J50" s="116"/>
      <c r="K50" s="116"/>
      <c r="L50" s="116"/>
      <c r="M50" s="110"/>
      <c r="N50" s="119"/>
    </row>
    <row r="51" spans="1:14" x14ac:dyDescent="0.25">
      <c r="A51" s="104" t="s">
        <v>111</v>
      </c>
      <c r="B51" s="107" t="s">
        <v>109</v>
      </c>
      <c r="C51" s="123">
        <v>44611</v>
      </c>
      <c r="D51" s="110"/>
      <c r="E51" s="110"/>
      <c r="F51" s="113"/>
      <c r="G51" s="110"/>
      <c r="H51" s="110"/>
      <c r="I51" s="113"/>
      <c r="J51" s="116"/>
      <c r="K51" s="116"/>
      <c r="L51" s="116"/>
      <c r="M51" s="110"/>
      <c r="N51" s="119"/>
    </row>
    <row r="52" spans="1:14" x14ac:dyDescent="0.25">
      <c r="A52" s="104" t="s">
        <v>111</v>
      </c>
      <c r="B52" s="107" t="s">
        <v>109</v>
      </c>
      <c r="C52" s="123">
        <v>44612</v>
      </c>
      <c r="D52" s="110"/>
      <c r="E52" s="110"/>
      <c r="F52" s="113"/>
      <c r="G52" s="110"/>
      <c r="H52" s="110"/>
      <c r="I52" s="113"/>
      <c r="J52" s="116"/>
      <c r="K52" s="116"/>
      <c r="L52" s="116"/>
      <c r="M52" s="110"/>
      <c r="N52" s="119"/>
    </row>
    <row r="53" spans="1:14" x14ac:dyDescent="0.25">
      <c r="A53" s="104" t="s">
        <v>112</v>
      </c>
      <c r="B53" s="107" t="s">
        <v>109</v>
      </c>
      <c r="C53" s="123">
        <v>44613</v>
      </c>
      <c r="D53" s="110"/>
      <c r="E53" s="110"/>
      <c r="F53" s="113"/>
      <c r="G53" s="110"/>
      <c r="H53" s="110"/>
      <c r="I53" s="113"/>
      <c r="J53" s="116"/>
      <c r="K53" s="116"/>
      <c r="L53" s="116"/>
      <c r="M53" s="110"/>
      <c r="N53" s="119"/>
    </row>
    <row r="54" spans="1:14" x14ac:dyDescent="0.25">
      <c r="A54" s="104" t="s">
        <v>112</v>
      </c>
      <c r="B54" s="107" t="s">
        <v>109</v>
      </c>
      <c r="C54" s="123">
        <v>44614</v>
      </c>
      <c r="D54" s="110"/>
      <c r="E54" s="110"/>
      <c r="F54" s="113"/>
      <c r="G54" s="110"/>
      <c r="H54" s="110"/>
      <c r="I54" s="113"/>
      <c r="J54" s="116"/>
      <c r="K54" s="116"/>
      <c r="L54" s="116"/>
      <c r="M54" s="110"/>
      <c r="N54" s="119"/>
    </row>
    <row r="55" spans="1:14" x14ac:dyDescent="0.25">
      <c r="A55" s="104" t="s">
        <v>112</v>
      </c>
      <c r="B55" s="107" t="s">
        <v>109</v>
      </c>
      <c r="C55" s="123">
        <v>44615</v>
      </c>
      <c r="D55" s="110"/>
      <c r="E55" s="110"/>
      <c r="F55" s="113"/>
      <c r="G55" s="110"/>
      <c r="H55" s="110"/>
      <c r="I55" s="113"/>
      <c r="J55" s="116"/>
      <c r="K55" s="116"/>
      <c r="L55" s="116"/>
      <c r="M55" s="110"/>
      <c r="N55" s="119"/>
    </row>
    <row r="56" spans="1:14" x14ac:dyDescent="0.25">
      <c r="A56" s="104" t="s">
        <v>112</v>
      </c>
      <c r="B56" s="107" t="s">
        <v>109</v>
      </c>
      <c r="C56" s="123">
        <v>44616</v>
      </c>
      <c r="D56" s="110"/>
      <c r="E56" s="110"/>
      <c r="F56" s="113"/>
      <c r="G56" s="110"/>
      <c r="H56" s="110"/>
      <c r="I56" s="113"/>
      <c r="J56" s="116"/>
      <c r="K56" s="116"/>
      <c r="L56" s="116"/>
      <c r="M56" s="110"/>
      <c r="N56" s="119"/>
    </row>
    <row r="57" spans="1:14" x14ac:dyDescent="0.25">
      <c r="A57" s="104" t="s">
        <v>112</v>
      </c>
      <c r="B57" s="107" t="s">
        <v>109</v>
      </c>
      <c r="C57" s="123">
        <v>44617</v>
      </c>
      <c r="D57" s="110"/>
      <c r="E57" s="110"/>
      <c r="F57" s="113"/>
      <c r="G57" s="110"/>
      <c r="H57" s="110"/>
      <c r="I57" s="113"/>
      <c r="J57" s="116"/>
      <c r="K57" s="116"/>
      <c r="L57" s="116"/>
      <c r="M57" s="110"/>
      <c r="N57" s="119"/>
    </row>
    <row r="58" spans="1:14" x14ac:dyDescent="0.25">
      <c r="A58" s="104" t="s">
        <v>112</v>
      </c>
      <c r="B58" s="107" t="s">
        <v>109</v>
      </c>
      <c r="C58" s="123">
        <v>44618</v>
      </c>
      <c r="D58" s="110"/>
      <c r="E58" s="110"/>
      <c r="F58" s="113"/>
      <c r="G58" s="110"/>
      <c r="H58" s="110"/>
      <c r="I58" s="113"/>
      <c r="J58" s="116"/>
      <c r="K58" s="116"/>
      <c r="L58" s="116"/>
      <c r="M58" s="110"/>
      <c r="N58" s="119"/>
    </row>
    <row r="59" spans="1:14" x14ac:dyDescent="0.25">
      <c r="A59" s="104" t="s">
        <v>112</v>
      </c>
      <c r="B59" s="107" t="s">
        <v>109</v>
      </c>
      <c r="C59" s="123">
        <v>44619</v>
      </c>
      <c r="D59" s="110"/>
      <c r="E59" s="110"/>
      <c r="F59" s="113"/>
      <c r="G59" s="110"/>
      <c r="H59" s="110"/>
      <c r="I59" s="113"/>
      <c r="J59" s="116"/>
      <c r="K59" s="116"/>
      <c r="L59" s="116"/>
      <c r="M59" s="110"/>
      <c r="N59" s="119"/>
    </row>
    <row r="60" spans="1:14" x14ac:dyDescent="0.25">
      <c r="A60" s="104" t="s">
        <v>113</v>
      </c>
      <c r="B60" s="107" t="s">
        <v>109</v>
      </c>
      <c r="C60" s="123">
        <v>44620</v>
      </c>
      <c r="D60" s="110"/>
      <c r="E60" s="110"/>
      <c r="F60" s="113"/>
      <c r="G60" s="110"/>
      <c r="H60" s="110"/>
      <c r="I60" s="113"/>
      <c r="J60" s="116"/>
      <c r="K60" s="116"/>
      <c r="L60" s="116"/>
      <c r="M60" s="110"/>
      <c r="N60" s="119"/>
    </row>
    <row r="61" spans="1:14" x14ac:dyDescent="0.25">
      <c r="A61" s="104" t="s">
        <v>113</v>
      </c>
      <c r="B61" s="107" t="s">
        <v>114</v>
      </c>
      <c r="C61" s="123">
        <v>44621</v>
      </c>
      <c r="D61" s="110"/>
      <c r="E61" s="110"/>
      <c r="F61" s="113"/>
      <c r="G61" s="110"/>
      <c r="H61" s="110"/>
      <c r="I61" s="113"/>
      <c r="J61" s="116"/>
      <c r="K61" s="116"/>
      <c r="L61" s="116"/>
      <c r="M61" s="110"/>
      <c r="N61" s="119"/>
    </row>
    <row r="62" spans="1:14" x14ac:dyDescent="0.25">
      <c r="A62" s="104" t="s">
        <v>113</v>
      </c>
      <c r="B62" s="107" t="s">
        <v>114</v>
      </c>
      <c r="C62" s="123">
        <v>44622</v>
      </c>
      <c r="D62" s="110"/>
      <c r="E62" s="110"/>
      <c r="F62" s="113"/>
      <c r="G62" s="110"/>
      <c r="H62" s="110"/>
      <c r="I62" s="113"/>
      <c r="J62" s="116"/>
      <c r="K62" s="116"/>
      <c r="L62" s="116"/>
      <c r="M62" s="110"/>
      <c r="N62" s="119"/>
    </row>
    <row r="63" spans="1:14" x14ac:dyDescent="0.25">
      <c r="A63" s="106" t="s">
        <v>113</v>
      </c>
      <c r="B63" s="109" t="s">
        <v>114</v>
      </c>
      <c r="C63" s="124">
        <v>44623</v>
      </c>
      <c r="D63" s="112"/>
      <c r="E63" s="112"/>
      <c r="F63" s="115"/>
      <c r="G63" s="112"/>
      <c r="H63" s="112"/>
      <c r="I63" s="115"/>
      <c r="J63" s="118"/>
      <c r="K63" s="118"/>
      <c r="L63" s="118"/>
      <c r="M63" s="112"/>
      <c r="N63" s="12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0"/>
  <sheetViews>
    <sheetView zoomScale="70" zoomScaleNormal="70" workbookViewId="0">
      <selection activeCell="K3" sqref="K3"/>
    </sheetView>
  </sheetViews>
  <sheetFormatPr defaultRowHeight="15.75" x14ac:dyDescent="0.25"/>
  <cols>
    <col min="1" max="1" width="20.375" bestFit="1" customWidth="1"/>
    <col min="2" max="2" width="19.625" bestFit="1" customWidth="1"/>
    <col min="3" max="3" width="16.75" customWidth="1"/>
    <col min="4" max="4" width="15.625" bestFit="1" customWidth="1"/>
    <col min="5" max="5" width="8.125" bestFit="1" customWidth="1"/>
    <col min="6" max="6" width="20.125" bestFit="1" customWidth="1"/>
    <col min="7" max="7" width="16.5" bestFit="1" customWidth="1"/>
    <col min="8" max="8" width="15" bestFit="1" customWidth="1"/>
    <col min="9" max="9" width="12.25" bestFit="1" customWidth="1"/>
    <col min="10" max="10" width="11.5" bestFit="1" customWidth="1"/>
    <col min="11" max="11" width="18.5" bestFit="1" customWidth="1"/>
    <col min="12" max="15" width="12.125" customWidth="1"/>
    <col min="16" max="16" width="20.875" bestFit="1" customWidth="1"/>
    <col min="17" max="17" width="10.875" bestFit="1" customWidth="1"/>
  </cols>
  <sheetData>
    <row r="1" spans="1:11" x14ac:dyDescent="0.25">
      <c r="A1" t="s">
        <v>137</v>
      </c>
      <c r="B1" t="s">
        <v>138</v>
      </c>
      <c r="D1" s="9" t="s">
        <v>126</v>
      </c>
      <c r="K1" s="16" t="s">
        <v>139</v>
      </c>
    </row>
    <row r="2" spans="1:11" x14ac:dyDescent="0.25">
      <c r="A2" t="str">
        <f>Input!B2</f>
        <v>Day Shift</v>
      </c>
      <c r="B2" s="10">
        <f>Input!C2</f>
        <v>44854</v>
      </c>
      <c r="C2" s="10"/>
      <c r="D2" t="s">
        <v>140</v>
      </c>
      <c r="K2" s="155" t="s">
        <v>328</v>
      </c>
    </row>
    <row r="3" spans="1:11" x14ac:dyDescent="0.25">
      <c r="D3" t="s">
        <v>132</v>
      </c>
      <c r="K3" s="155" t="s">
        <v>347</v>
      </c>
    </row>
    <row r="4" spans="1:11" x14ac:dyDescent="0.25">
      <c r="K4" s="155" t="s">
        <v>346</v>
      </c>
    </row>
    <row r="5" spans="1:11" ht="18.75" x14ac:dyDescent="0.3">
      <c r="A5" s="12" t="s">
        <v>6</v>
      </c>
      <c r="B5" t="s">
        <v>29</v>
      </c>
      <c r="C5" t="s">
        <v>33</v>
      </c>
      <c r="D5" t="s">
        <v>34</v>
      </c>
      <c r="E5" t="s">
        <v>11</v>
      </c>
      <c r="K5" s="155"/>
    </row>
    <row r="6" spans="1:11" ht="18.75" x14ac:dyDescent="0.3">
      <c r="A6" s="12"/>
    </row>
    <row r="7" spans="1:11" ht="18.75" x14ac:dyDescent="0.3">
      <c r="A7" s="12"/>
    </row>
    <row r="8" spans="1:11" ht="18.75" x14ac:dyDescent="0.3">
      <c r="A8" s="12" t="s">
        <v>5</v>
      </c>
      <c r="B8" t="s">
        <v>29</v>
      </c>
      <c r="C8" t="s">
        <v>33</v>
      </c>
      <c r="D8" t="s">
        <v>34</v>
      </c>
      <c r="E8" t="s">
        <v>11</v>
      </c>
      <c r="G8" t="s">
        <v>324</v>
      </c>
      <c r="H8" t="s">
        <v>325</v>
      </c>
      <c r="I8" t="s">
        <v>326</v>
      </c>
      <c r="J8" t="s">
        <v>327</v>
      </c>
    </row>
    <row r="9" spans="1:11" ht="18.75" x14ac:dyDescent="0.3">
      <c r="A9" s="12"/>
    </row>
    <row r="10" spans="1:11" ht="18.75" x14ac:dyDescent="0.3">
      <c r="A10" s="12"/>
    </row>
    <row r="11" spans="1:11" ht="18.75" x14ac:dyDescent="0.3">
      <c r="A11" s="12" t="s">
        <v>78</v>
      </c>
      <c r="B11" t="s">
        <v>29</v>
      </c>
      <c r="C11" t="s">
        <v>33</v>
      </c>
      <c r="E11" t="s">
        <v>11</v>
      </c>
    </row>
    <row r="12" spans="1:11" ht="18.75" x14ac:dyDescent="0.3">
      <c r="A12" s="12"/>
    </row>
    <row r="13" spans="1:11" ht="18.75" x14ac:dyDescent="0.3">
      <c r="A13" s="12"/>
    </row>
    <row r="14" spans="1:11" x14ac:dyDescent="0.25">
      <c r="B14" t="s">
        <v>141</v>
      </c>
      <c r="D14" t="s">
        <v>36</v>
      </c>
    </row>
    <row r="15" spans="1:11" x14ac:dyDescent="0.25">
      <c r="B15">
        <v>367</v>
      </c>
      <c r="D15">
        <v>51</v>
      </c>
    </row>
    <row r="17" spans="1:17" x14ac:dyDescent="0.25">
      <c r="B17" t="s">
        <v>142</v>
      </c>
      <c r="C17" t="s">
        <v>143</v>
      </c>
    </row>
    <row r="18" spans="1:17" x14ac:dyDescent="0.25">
      <c r="B18">
        <v>418</v>
      </c>
    </row>
    <row r="20" spans="1:17" x14ac:dyDescent="0.25">
      <c r="B20" t="s">
        <v>135</v>
      </c>
      <c r="C20" t="s">
        <v>136</v>
      </c>
      <c r="D20" t="s">
        <v>125</v>
      </c>
      <c r="E20" t="s">
        <v>144</v>
      </c>
      <c r="F20" t="s">
        <v>145</v>
      </c>
      <c r="G20" t="s">
        <v>146</v>
      </c>
      <c r="H20" t="s">
        <v>126</v>
      </c>
      <c r="I20" t="s">
        <v>147</v>
      </c>
    </row>
    <row r="21" spans="1:17" x14ac:dyDescent="0.25">
      <c r="B21" t="s">
        <v>172</v>
      </c>
      <c r="C21" t="s">
        <v>172</v>
      </c>
      <c r="D21" s="155" t="s">
        <v>328</v>
      </c>
      <c r="E21" t="s">
        <v>173</v>
      </c>
      <c r="F21" t="s">
        <v>174</v>
      </c>
      <c r="H21" t="s">
        <v>400</v>
      </c>
      <c r="I21" t="s">
        <v>401</v>
      </c>
    </row>
    <row r="24" spans="1:17" ht="63.75" x14ac:dyDescent="0.25">
      <c r="A24" s="39" t="s">
        <v>148</v>
      </c>
      <c r="C24" s="81" t="s">
        <v>95</v>
      </c>
      <c r="D24" s="82" t="s">
        <v>96</v>
      </c>
      <c r="E24" s="82" t="s">
        <v>97</v>
      </c>
      <c r="F24" s="82" t="s">
        <v>98</v>
      </c>
      <c r="G24" s="82" t="s">
        <v>99</v>
      </c>
      <c r="H24" s="82" t="s">
        <v>100</v>
      </c>
      <c r="I24" s="82" t="s">
        <v>101</v>
      </c>
      <c r="J24" s="179" t="s">
        <v>323</v>
      </c>
      <c r="K24" s="83" t="s">
        <v>102</v>
      </c>
      <c r="L24" s="84" t="s">
        <v>103</v>
      </c>
      <c r="M24" s="85" t="s">
        <v>104</v>
      </c>
      <c r="N24" s="86" t="s">
        <v>105</v>
      </c>
      <c r="O24" s="87" t="s">
        <v>106</v>
      </c>
    </row>
    <row r="25" spans="1:17" x14ac:dyDescent="0.25">
      <c r="A25">
        <v>336</v>
      </c>
      <c r="C25" s="88">
        <v>44562</v>
      </c>
      <c r="P25" s="8"/>
      <c r="Q25" s="8"/>
    </row>
    <row r="26" spans="1:17" x14ac:dyDescent="0.25">
      <c r="C26" s="88">
        <f t="shared" ref="C26:C63" si="0">C25+1</f>
        <v>44563</v>
      </c>
      <c r="P26" s="8"/>
      <c r="Q26" s="8"/>
    </row>
    <row r="27" spans="1:17" x14ac:dyDescent="0.25">
      <c r="C27" s="88">
        <f t="shared" si="0"/>
        <v>44564</v>
      </c>
    </row>
    <row r="28" spans="1:17" x14ac:dyDescent="0.25">
      <c r="C28" s="88">
        <f t="shared" si="0"/>
        <v>44565</v>
      </c>
    </row>
    <row r="29" spans="1:17" x14ac:dyDescent="0.25">
      <c r="C29" s="88">
        <f t="shared" si="0"/>
        <v>44566</v>
      </c>
    </row>
    <row r="30" spans="1:17" x14ac:dyDescent="0.25">
      <c r="C30" s="88">
        <f t="shared" si="0"/>
        <v>44567</v>
      </c>
    </row>
    <row r="31" spans="1:17" x14ac:dyDescent="0.25">
      <c r="C31" s="88">
        <f t="shared" si="0"/>
        <v>44568</v>
      </c>
    </row>
    <row r="32" spans="1:17" x14ac:dyDescent="0.25">
      <c r="C32" s="88">
        <f t="shared" si="0"/>
        <v>44569</v>
      </c>
    </row>
    <row r="33" spans="3:3" x14ac:dyDescent="0.25">
      <c r="C33" s="88">
        <f t="shared" si="0"/>
        <v>44570</v>
      </c>
    </row>
    <row r="34" spans="3:3" x14ac:dyDescent="0.25">
      <c r="C34" s="88">
        <f t="shared" si="0"/>
        <v>44571</v>
      </c>
    </row>
    <row r="35" spans="3:3" x14ac:dyDescent="0.25">
      <c r="C35" s="88">
        <f t="shared" si="0"/>
        <v>44572</v>
      </c>
    </row>
    <row r="36" spans="3:3" x14ac:dyDescent="0.25">
      <c r="C36" s="88">
        <f t="shared" si="0"/>
        <v>44573</v>
      </c>
    </row>
    <row r="37" spans="3:3" x14ac:dyDescent="0.25">
      <c r="C37" s="88">
        <f t="shared" si="0"/>
        <v>44574</v>
      </c>
    </row>
    <row r="38" spans="3:3" x14ac:dyDescent="0.25">
      <c r="C38" s="88">
        <f t="shared" si="0"/>
        <v>44575</v>
      </c>
    </row>
    <row r="39" spans="3:3" x14ac:dyDescent="0.25">
      <c r="C39" s="88">
        <f t="shared" si="0"/>
        <v>44576</v>
      </c>
    </row>
    <row r="40" spans="3:3" x14ac:dyDescent="0.25">
      <c r="C40" s="88">
        <f t="shared" si="0"/>
        <v>44577</v>
      </c>
    </row>
    <row r="41" spans="3:3" x14ac:dyDescent="0.25">
      <c r="C41" s="88">
        <f t="shared" si="0"/>
        <v>44578</v>
      </c>
    </row>
    <row r="42" spans="3:3" x14ac:dyDescent="0.25">
      <c r="C42" s="88">
        <f t="shared" si="0"/>
        <v>44579</v>
      </c>
    </row>
    <row r="43" spans="3:3" x14ac:dyDescent="0.25">
      <c r="C43" s="88">
        <f t="shared" si="0"/>
        <v>44580</v>
      </c>
    </row>
    <row r="44" spans="3:3" x14ac:dyDescent="0.25">
      <c r="C44" s="88">
        <f t="shared" si="0"/>
        <v>44581</v>
      </c>
    </row>
    <row r="45" spans="3:3" x14ac:dyDescent="0.25">
      <c r="C45" s="88">
        <f t="shared" si="0"/>
        <v>44582</v>
      </c>
    </row>
    <row r="46" spans="3:3" x14ac:dyDescent="0.25">
      <c r="C46" s="88">
        <f t="shared" si="0"/>
        <v>44583</v>
      </c>
    </row>
    <row r="47" spans="3:3" x14ac:dyDescent="0.25">
      <c r="C47" s="88">
        <f t="shared" si="0"/>
        <v>44584</v>
      </c>
    </row>
    <row r="48" spans="3:3" x14ac:dyDescent="0.25">
      <c r="C48" s="88">
        <f t="shared" si="0"/>
        <v>44585</v>
      </c>
    </row>
    <row r="49" spans="3:3" x14ac:dyDescent="0.25">
      <c r="C49" s="88">
        <f t="shared" si="0"/>
        <v>44586</v>
      </c>
    </row>
    <row r="50" spans="3:3" x14ac:dyDescent="0.25">
      <c r="C50" s="88">
        <f t="shared" si="0"/>
        <v>44587</v>
      </c>
    </row>
    <row r="51" spans="3:3" x14ac:dyDescent="0.25">
      <c r="C51" s="88">
        <f t="shared" si="0"/>
        <v>44588</v>
      </c>
    </row>
    <row r="52" spans="3:3" x14ac:dyDescent="0.25">
      <c r="C52" s="88">
        <f t="shared" si="0"/>
        <v>44589</v>
      </c>
    </row>
    <row r="53" spans="3:3" x14ac:dyDescent="0.25">
      <c r="C53" s="88">
        <f t="shared" si="0"/>
        <v>44590</v>
      </c>
    </row>
    <row r="54" spans="3:3" x14ac:dyDescent="0.25">
      <c r="C54" s="88">
        <f t="shared" si="0"/>
        <v>44591</v>
      </c>
    </row>
    <row r="55" spans="3:3" x14ac:dyDescent="0.25">
      <c r="C55" s="88">
        <f t="shared" si="0"/>
        <v>44592</v>
      </c>
    </row>
    <row r="56" spans="3:3" x14ac:dyDescent="0.25">
      <c r="C56" s="88">
        <f t="shared" si="0"/>
        <v>44593</v>
      </c>
    </row>
    <row r="57" spans="3:3" x14ac:dyDescent="0.25">
      <c r="C57" s="88">
        <f t="shared" si="0"/>
        <v>44594</v>
      </c>
    </row>
    <row r="58" spans="3:3" x14ac:dyDescent="0.25">
      <c r="C58" s="88">
        <f t="shared" si="0"/>
        <v>44595</v>
      </c>
    </row>
    <row r="59" spans="3:3" x14ac:dyDescent="0.25">
      <c r="C59" s="88">
        <f t="shared" si="0"/>
        <v>44596</v>
      </c>
    </row>
    <row r="60" spans="3:3" x14ac:dyDescent="0.25">
      <c r="C60" s="88">
        <f t="shared" si="0"/>
        <v>44597</v>
      </c>
    </row>
    <row r="61" spans="3:3" x14ac:dyDescent="0.25">
      <c r="C61" s="88">
        <f t="shared" si="0"/>
        <v>44598</v>
      </c>
    </row>
    <row r="62" spans="3:3" x14ac:dyDescent="0.25">
      <c r="C62" s="88">
        <f t="shared" si="0"/>
        <v>44599</v>
      </c>
    </row>
    <row r="63" spans="3:3" x14ac:dyDescent="0.25">
      <c r="C63" s="88">
        <f t="shared" si="0"/>
        <v>44600</v>
      </c>
    </row>
    <row r="64" spans="3:3" x14ac:dyDescent="0.25">
      <c r="C64" s="88">
        <v>44601</v>
      </c>
    </row>
    <row r="65" spans="3:3" x14ac:dyDescent="0.25">
      <c r="C65" s="88">
        <v>44602</v>
      </c>
    </row>
    <row r="66" spans="3:3" x14ac:dyDescent="0.25">
      <c r="C66" s="88">
        <v>44603</v>
      </c>
    </row>
    <row r="67" spans="3:3" x14ac:dyDescent="0.25">
      <c r="C67" s="88">
        <v>44604</v>
      </c>
    </row>
    <row r="68" spans="3:3" x14ac:dyDescent="0.25">
      <c r="C68" s="88">
        <v>44605</v>
      </c>
    </row>
    <row r="69" spans="3:3" x14ac:dyDescent="0.25">
      <c r="C69" s="88">
        <v>44606</v>
      </c>
    </row>
    <row r="70" spans="3:3" x14ac:dyDescent="0.25">
      <c r="C70" s="122">
        <v>44607</v>
      </c>
    </row>
  </sheetData>
  <conditionalFormatting sqref="C24:C32">
    <cfRule type="cellIs" dxfId="68" priority="2" operator="equal">
      <formula>TODAY()</formula>
    </cfRule>
  </conditionalFormatting>
  <conditionalFormatting sqref="C33:C63">
    <cfRule type="cellIs" dxfId="67" priority="1" operator="equal">
      <formula>TODAY()</formula>
    </cfRule>
  </conditionalFormatting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ad91692-2cd6-4bf6-b7a3-27c4bdb5ec0d">
      <UserInfo>
        <DisplayName>GML OPS/ThangPT</DisplayName>
        <AccountId>16</AccountId>
        <AccountType/>
      </UserInfo>
      <UserInfo>
        <DisplayName>GML OPS/DuanDC</DisplayName>
        <AccountId>15</AccountId>
        <AccountType/>
      </UserInfo>
      <UserInfo>
        <DisplayName>GML OPS/MinhLN</DisplayName>
        <AccountId>14</AccountId>
        <AccountType/>
      </UserInfo>
      <UserInfo>
        <DisplayName>GML Operations</DisplayName>
        <AccountId>13</AccountId>
        <AccountType/>
      </UserInfo>
      <UserInfo>
        <DisplayName>OfficeLicense01</DisplayName>
        <AccountId>20</AccountId>
        <AccountType/>
      </UserInfo>
      <UserInfo>
        <DisplayName>GML Yard Planner</DisplayName>
        <AccountId>26</AccountId>
        <AccountType/>
      </UserInfo>
      <UserInfo>
        <DisplayName>GML PLN/MaiNTT</DisplayName>
        <AccountId>27</AccountId>
        <AccountType/>
      </UserInfo>
      <UserInfo>
        <DisplayName>OfficeLicense04</DisplayName>
        <AccountId>19</AccountId>
        <AccountType/>
      </UserInfo>
      <UserInfo>
        <DisplayName>GML OPS/TrungVV</DisplayName>
        <AccountId>32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12D42E15AE0B740B1C1024A41CE07F0" ma:contentTypeVersion="14" ma:contentTypeDescription="Tạo tài liệu mới." ma:contentTypeScope="" ma:versionID="a26f3460f6a9612e1b7f2824b5eecd17">
  <xsd:schema xmlns:xsd="http://www.w3.org/2001/XMLSchema" xmlns:xs="http://www.w3.org/2001/XMLSchema" xmlns:p="http://schemas.microsoft.com/office/2006/metadata/properties" xmlns:ns3="c1a0dc3d-c082-44aa-beee-0ad6b5e290e8" xmlns:ns4="cad91692-2cd6-4bf6-b7a3-27c4bdb5ec0d" targetNamespace="http://schemas.microsoft.com/office/2006/metadata/properties" ma:root="true" ma:fieldsID="4e0eb5dbbe2d8b2bb625a642ff9041b5" ns3:_="" ns4:_="">
    <xsd:import namespace="c1a0dc3d-c082-44aa-beee-0ad6b5e290e8"/>
    <xsd:import namespace="cad91692-2cd6-4bf6-b7a3-27c4bdb5ec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dc3d-c082-44aa-beee-0ad6b5e29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91692-2cd6-4bf6-b7a3-27c4bdb5ec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AE3B144-EC21-467F-BCCC-E70DA14CEED9}">
  <ds:schemaRefs>
    <ds:schemaRef ds:uri="http://purl.org/dc/terms/"/>
    <ds:schemaRef ds:uri="cad91692-2cd6-4bf6-b7a3-27c4bdb5ec0d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1a0dc3d-c082-44aa-beee-0ad6b5e290e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982B75-F2A9-4B5E-8BD1-FE59F7E429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5030A-79A7-4D75-8490-8EDF03B36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0dc3d-c082-44aa-beee-0ad6b5e290e8"/>
    <ds:schemaRef ds:uri="cad91692-2cd6-4bf6-b7a3-27c4bdb5ec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8D371F-04CE-4CD8-8A1D-B41F3A9A39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OSR</vt:lpstr>
      <vt:lpstr>CHE-RTG,EH,RS Prod</vt:lpstr>
      <vt:lpstr>CHE-YT Prod</vt:lpstr>
      <vt:lpstr>CHE-FCC Moves</vt:lpstr>
      <vt:lpstr>Yard Density-Current Shift</vt:lpstr>
      <vt:lpstr>Yard Density-History</vt:lpstr>
      <vt:lpstr>Input</vt:lpstr>
      <vt:lpstr>History Test</vt:lpstr>
      <vt:lpstr>Sheet1</vt:lpstr>
      <vt:lpstr>Parameter</vt:lpstr>
      <vt:lpstr>Manual_move</vt:lpstr>
      <vt:lpstr>Vessel_move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 HOANG VU; Do Hanh</dc:creator>
  <cp:keywords/>
  <dc:description/>
  <cp:lastModifiedBy>Do Hanh</cp:lastModifiedBy>
  <cp:revision/>
  <dcterms:created xsi:type="dcterms:W3CDTF">2021-06-18T01:17:43Z</dcterms:created>
  <dcterms:modified xsi:type="dcterms:W3CDTF">2022-10-20T09:12:18Z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0x010100E12D42E15AE0B740B1C1024A41CE07F0</vt:lpwstr>
  </property>
</Properties>
</file>