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8_{B7BB2C92-5219-46D8-9DAD-C4D6641FBB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est contas 2020 junho " sheetId="7" r:id="rId1"/>
    <sheet name="Prest contas casa branca SITE" sheetId="3" r:id="rId2"/>
  </sheets>
  <definedNames>
    <definedName name="_xlnm._FilterDatabase" localSheetId="0" hidden="1">'Prest contas 2020 junho '!$A$4:$L$61</definedName>
    <definedName name="_xlnm._FilterDatabase" localSheetId="1" hidden="1">'Prest contas casa branca SITE'!$A$4:$L$84</definedName>
    <definedName name="_xlnm.Print_Area" localSheetId="0">'Prest contas 2020 junho '!$A$1:$L$119</definedName>
    <definedName name="_xlnm.Print_Area" localSheetId="1">'Prest contas casa branca SITE'!$A$1:$L$139</definedName>
  </definedNames>
  <calcPr calcId="181029"/>
</workbook>
</file>

<file path=xl/calcChain.xml><?xml version="1.0" encoding="utf-8"?>
<calcChain xmlns="http://schemas.openxmlformats.org/spreadsheetml/2006/main">
  <c r="H116" i="7" l="1"/>
  <c r="H115" i="7"/>
  <c r="H112" i="7"/>
  <c r="H102" i="7"/>
  <c r="H96" i="7"/>
  <c r="H94" i="7"/>
  <c r="H93" i="7"/>
  <c r="H90" i="7"/>
  <c r="H88" i="7"/>
  <c r="H139" i="3"/>
  <c r="H136" i="3"/>
  <c r="H134" i="3"/>
  <c r="H133" i="3"/>
  <c r="H131" i="3"/>
  <c r="H128" i="3"/>
  <c r="H118" i="3"/>
  <c r="H116" i="3"/>
  <c r="H114" i="3"/>
  <c r="H113" i="3"/>
  <c r="H110" i="3"/>
  <c r="H108" i="3"/>
  <c r="H107" i="3"/>
  <c r="H105" i="3"/>
  <c r="H104" i="3"/>
  <c r="H92" i="3"/>
  <c r="H63" i="3"/>
  <c r="H61" i="3"/>
  <c r="H12" i="3"/>
</calcChain>
</file>

<file path=xl/sharedStrings.xml><?xml version="1.0" encoding="utf-8"?>
<sst xmlns="http://schemas.openxmlformats.org/spreadsheetml/2006/main" count="1056" uniqueCount="424">
  <si>
    <t xml:space="preserve">Serviços Médicos </t>
  </si>
  <si>
    <t>Mensal</t>
  </si>
  <si>
    <t>Vigilância</t>
  </si>
  <si>
    <t>Abril Clinica de Serviços Médicos Ltda</t>
  </si>
  <si>
    <t>Prestação de Serviços na especialidade de Radiologia</t>
  </si>
  <si>
    <t>Ativo</t>
  </si>
  <si>
    <t>AMA Serviços Medicos Ltda</t>
  </si>
  <si>
    <t xml:space="preserve">Prestação de Serviços na especialidade de Neurologia </t>
  </si>
  <si>
    <t>Angiomed Serviços Médicos Ltda</t>
  </si>
  <si>
    <t xml:space="preserve">Prestação de Serviços na especialidade de Cirurgia Vascular </t>
  </si>
  <si>
    <t>B&amp;M Serviços Médicos Ltda</t>
  </si>
  <si>
    <t>Barros e do Carmo Ltda</t>
  </si>
  <si>
    <t xml:space="preserve">Prestação de Serviços na especialidade de Ortopedia e Traumatologia </t>
  </si>
  <si>
    <t xml:space="preserve">Prestação de Serviços na especialidade de Radiologia </t>
  </si>
  <si>
    <t>Beatriz Barros Serviços Médicos Ltda</t>
  </si>
  <si>
    <t xml:space="preserve">BFB Ortopedia e Traumatologia - Eireli </t>
  </si>
  <si>
    <t>Bruno Holtz Marinho &amp; Cia Ltda</t>
  </si>
  <si>
    <t>Castro,Veludo,Vena e Silva Serviços Médicos - Eireli</t>
  </si>
  <si>
    <t>Centro Médico Melo &amp; Abdala Ltda-ME</t>
  </si>
  <si>
    <t>Clinica Dermatologica LH Ltda</t>
  </si>
  <si>
    <t>Prestação de Serviços na especialidade de Dermatologia</t>
  </si>
  <si>
    <t>Clinica Médica Alves Figueiredo</t>
  </si>
  <si>
    <t>Prestação de Serviços na especialidade de Espirometria</t>
  </si>
  <si>
    <t>Clinica Médica Fraga Moreira Ltda</t>
  </si>
  <si>
    <t>Prestação de Serviços na especialidade de Nefrologia</t>
  </si>
  <si>
    <t>Clinica Médica Santa Gianna S.S</t>
  </si>
  <si>
    <t xml:space="preserve">Daniel Roque Eireli </t>
  </si>
  <si>
    <t>GMBS Serviços Médicos S.S</t>
  </si>
  <si>
    <t xml:space="preserve">Prestação de Serviços na especialidade de Cardiologia </t>
  </si>
  <si>
    <t>Instituto Francano de Especialidades Médicas Ltda</t>
  </si>
  <si>
    <t xml:space="preserve">Juliana Gasparina Gaspar Ribeiro </t>
  </si>
  <si>
    <t xml:space="preserve">Prestação de Serviços na especialidade de Endócrinologia Pediátrica </t>
  </si>
  <si>
    <t>L.B.S. Limonta Clinica</t>
  </si>
  <si>
    <t>M Loren Serviços Médicos Ltda</t>
  </si>
  <si>
    <t>Mancini Serviços de Saúde Ltda</t>
  </si>
  <si>
    <t xml:space="preserve">Prestação de Serviços na especialidade de Endócrinologia </t>
  </si>
  <si>
    <t>Nogueira e Rodrigues Serviços Médicos Ltda</t>
  </si>
  <si>
    <t xml:space="preserve">PAULO CESAR VIDADE </t>
  </si>
  <si>
    <t xml:space="preserve">REBELATO &amp; BUZATI SERVIÇOS MÉDICOS LTDA </t>
  </si>
  <si>
    <t>Quali Vida Atendimento Médico Especializado S/S</t>
  </si>
  <si>
    <t xml:space="preserve">PASSETTO CONSULTORIA E SERVIÇOS LTDA </t>
  </si>
  <si>
    <t xml:space="preserve">R&amp;R SERVIÇOS MÉDICOS LTDA </t>
  </si>
  <si>
    <t xml:space="preserve">SANCHES &amp; SANCHES SERVIÇOS MÉDICOS E ASSISTÊNCIA A SÁUDE LTDA </t>
  </si>
  <si>
    <t xml:space="preserve">OLIVER MED SERVIÇOS MÉDICOS LTDA </t>
  </si>
  <si>
    <t>Vida Clínica Médica LTDA</t>
  </si>
  <si>
    <t xml:space="preserve">Vieira e Diniz Serviços Medicos LTDA </t>
  </si>
  <si>
    <t xml:space="preserve">ADRIAN OLIVEIRA CENTRO MÉDICO </t>
  </si>
  <si>
    <t>ORTO &amp; PSICO PRESTAÇÃO DE SERVIÇOS DE ORTOPEDIA E PSICOLOGIA LTDA</t>
  </si>
  <si>
    <t xml:space="preserve">PÁDUA SERVIÇOS MÉDICOS LTDA </t>
  </si>
  <si>
    <t>R.C.B. RODRIGUES EIRELI</t>
  </si>
  <si>
    <t xml:space="preserve">UROINFECT CONSULTÓRIOS MÉDICOS S/S </t>
  </si>
  <si>
    <t xml:space="preserve">AFRANIO FARIA LEMOS </t>
  </si>
  <si>
    <t xml:space="preserve">ALEXANDRE MEDEIROS DE CARVALHO JUNIOR </t>
  </si>
  <si>
    <t xml:space="preserve">FAUSTO HENRIQUE GONÇALVES MARTINS </t>
  </si>
  <si>
    <t xml:space="preserve">HENRIQUE LOPES HABER </t>
  </si>
  <si>
    <t xml:space="preserve">LEONARDO RIBEIRO NASCIMENTO </t>
  </si>
  <si>
    <t xml:space="preserve">MARCELO CAIO GOMES NASCIMENTO </t>
  </si>
  <si>
    <t>CLINICA MEDICA VISAGE LTDA - ME</t>
  </si>
  <si>
    <t xml:space="preserve">L.DIAGNOSTICO POR IMAGEM EIRELI-ME </t>
  </si>
  <si>
    <t>HUMBERTO PELAGUIM EIRELI</t>
  </si>
  <si>
    <t xml:space="preserve">FERNANDO AUGUSTO LOPES MARQUES </t>
  </si>
  <si>
    <t xml:space="preserve">THIAGO HONORIO DUTRA DA SILVA SERVIÇOS MÉDICOS EIRELI </t>
  </si>
  <si>
    <t>GSZ SERVIÇOS MEDICOS S/S PURA ME</t>
  </si>
  <si>
    <t>Prestação de Serviços na especialidade de Urologia</t>
  </si>
  <si>
    <t>Prestação de serviços médicos na especialidade de ortopedia para atendimento de mutirão em dezembro</t>
  </si>
  <si>
    <t>Prestação de serviços médicos na especialidade de gastroclínica para atendimento de mutirão em dezembro</t>
  </si>
  <si>
    <t>Prestação de Serviços na especialidade de Cirurgia Vascular</t>
  </si>
  <si>
    <t>Realização de Biópsias de Próstata</t>
  </si>
  <si>
    <t>Realização de laudos de espirometria</t>
  </si>
  <si>
    <t xml:space="preserve">Realização de exames de urodinâmica </t>
  </si>
  <si>
    <t xml:space="preserve">Prestação de Serviços na especialidade de Proctologia </t>
  </si>
  <si>
    <t xml:space="preserve">Prestação de serviços médicos na especialidade de urologia </t>
  </si>
  <si>
    <t xml:space="preserve">Prestação de serviços médicos na especialidade de ortopedia </t>
  </si>
  <si>
    <t xml:space="preserve">Prestação de serviços médicos na especialidade de ortopedia para atendimento de mutirão em dezembro </t>
  </si>
  <si>
    <t xml:space="preserve">Prestação de serviços médicos na especialidade de Radiologia </t>
  </si>
  <si>
    <t xml:space="preserve">Atendimento ambulatorial de serviços médicos </t>
  </si>
  <si>
    <t xml:space="preserve">Prestação de serviços de médicos na especialidade de Ortopedia </t>
  </si>
  <si>
    <t xml:space="preserve">Prestação de serviços médicos na especialidade de cirurgia vascular para atendimento de mutirão em dezembro </t>
  </si>
  <si>
    <t xml:space="preserve">Prestação de serviços médicos para realizar exames de ECG, Holter e Mapa </t>
  </si>
  <si>
    <t xml:space="preserve">Prestação de serviços médicos na especialidade de urologia para atendimento de mutirão em dezembro </t>
  </si>
  <si>
    <t xml:space="preserve">Prestação de serviços médicos na especialidade de gastroclínica </t>
  </si>
  <si>
    <t xml:space="preserve">Prestação de serviços médicos na especialidade de alergologista pediatra </t>
  </si>
  <si>
    <t xml:space="preserve">Adrian Oliveira Centro Médico-Eireli </t>
  </si>
  <si>
    <t>AFC CORREIA ­ PRESTADORA DE SERVICOS LTDA ­ EPP</t>
  </si>
  <si>
    <t xml:space="preserve">ALARCOM SISTEMAS DE SEGURANÇA ELETRÔNICA LTDA </t>
  </si>
  <si>
    <t xml:space="preserve">POTYGUARA MANUTENÇÃO DE ELEVADORES LTDA-ME </t>
  </si>
  <si>
    <t>PRO-RAD CONSULTORES EM RADIOPROTECAO S/S LTDA</t>
  </si>
  <si>
    <t>EMBRAS – EMPRESA BRASILEIRA DE SISTEMAS LTDA EPP</t>
  </si>
  <si>
    <t>Wareline do Brasil Desenvolvimento de Software Ltda</t>
  </si>
  <si>
    <t xml:space="preserve">Greenlav Solutions Lavanderia Hospitalar e Industrial - Eireli - EPP </t>
  </si>
  <si>
    <t>FUNDAÇÃO SANTA CASA DE MISERICÓRDIA DE FRANCA</t>
  </si>
  <si>
    <t xml:space="preserve">ROBERTO DIAS CONCEIÇÃO JUNIOR &amp; CIA LTDA-ME </t>
  </si>
  <si>
    <t>J. A. &amp; J. E. DESINSETIZACAO LTDA ­ ME</t>
  </si>
  <si>
    <t xml:space="preserve">VEROCHEQUE REFEICOES LTDA </t>
  </si>
  <si>
    <t>V.E MENDES LOCAÇÃO EPP</t>
  </si>
  <si>
    <t>BIO BIDS COMERCIO ATACADISTA DE PRODUTOS HOSPITALARES EIRELLI EPP</t>
  </si>
  <si>
    <t xml:space="preserve">COELHO &amp; COELHO SERVICOS DE INFORMATICA LTDA EPP </t>
  </si>
  <si>
    <t xml:space="preserve">TELCOM PROVEDOR DE INTERNET LTDA </t>
  </si>
  <si>
    <t>Samenho Sociedade Individual de Advocacia</t>
  </si>
  <si>
    <t>PLANISA PLANEJAMENTO E ORGANIZACAO DE INSTITUICOES DE SAUDE S/S LTDA</t>
  </si>
  <si>
    <t>INSTITUTO MENTE, CEREBRO E EMOCOES LTDA</t>
  </si>
  <si>
    <t>Controle de acesso de pessoas, veículos e portaria</t>
  </si>
  <si>
    <t>Manutenção do elevador</t>
  </si>
  <si>
    <t>Dosimetria</t>
  </si>
  <si>
    <t>Serviços de Tecnologia - Licenciamento de de uso de sistema integrado de gestão.</t>
  </si>
  <si>
    <t>Prestação de serviços de lavanderia.</t>
  </si>
  <si>
    <t>Prestação de serviços laboratoriais de análises.</t>
  </si>
  <si>
    <t>Exames laboratoriais</t>
  </si>
  <si>
    <t>Controle de pragas</t>
  </si>
  <si>
    <t>Administração e emissão de cartões magnéticos para fornecer vale alimentação</t>
  </si>
  <si>
    <t>Serviço de Locação de Impressoras</t>
  </si>
  <si>
    <t>Assessoria Jurídica</t>
  </si>
  <si>
    <t>Prestação de serviços de consultoria.</t>
  </si>
  <si>
    <t>Serviços de Internet</t>
  </si>
  <si>
    <t>Prestação de Serviços Diretoria Técnica</t>
  </si>
  <si>
    <t>Locação</t>
  </si>
  <si>
    <t>Informatica</t>
  </si>
  <si>
    <t>Exames de Laboratório</t>
  </si>
  <si>
    <t>Lavanderia</t>
  </si>
  <si>
    <t>Diretoria Técnica</t>
  </si>
  <si>
    <t>Detetização</t>
  </si>
  <si>
    <t>Consultoria</t>
  </si>
  <si>
    <t>Manutenção</t>
  </si>
  <si>
    <t>Assessoria Júridica</t>
  </si>
  <si>
    <t>Serviços de Informatica</t>
  </si>
  <si>
    <t xml:space="preserve">Benefícios </t>
  </si>
  <si>
    <t>Prestação de serviços médicos na especialidade de dermatologia atendimento de mutirão em dezembro</t>
  </si>
  <si>
    <t>Serviços para monitoramento de alarme eletrônico e vigilância por câmeras</t>
  </si>
  <si>
    <t>Locação de aparelhos de holter</t>
  </si>
  <si>
    <t>Serviços de dosimetria</t>
  </si>
  <si>
    <t>Locação de aparelhos de mapa para realização de exames</t>
  </si>
  <si>
    <t>Licença de uso de software de gestão hospitalar/ambulatorial</t>
  </si>
  <si>
    <t>Rescindido</t>
  </si>
  <si>
    <t>CÓDIGO</t>
  </si>
  <si>
    <t>CONTRATADO</t>
  </si>
  <si>
    <t>TIPO</t>
  </si>
  <si>
    <t>DATA ASSINATURA CONTRATO</t>
  </si>
  <si>
    <t>VR. PAGO EXERCICIO</t>
  </si>
  <si>
    <t>OBJETIVO</t>
  </si>
  <si>
    <t>VIGÊNCIA</t>
  </si>
  <si>
    <t>COND. PAGTO</t>
  </si>
  <si>
    <t>STATUS</t>
  </si>
  <si>
    <t xml:space="preserve">RELACAO CONTRATOS CASA BRANCA 2019 </t>
  </si>
  <si>
    <t>Encerrado</t>
  </si>
  <si>
    <t>21/12/209</t>
  </si>
  <si>
    <t>SCKAYER &amp; BASTONI MEDICOS LTDA</t>
  </si>
  <si>
    <t>Licença de uso de sistema</t>
  </si>
  <si>
    <t>CNPJ</t>
  </si>
  <si>
    <t xml:space="preserve">COMPOSIÇÃO DO QUADRO SOCIETÁRIO </t>
  </si>
  <si>
    <t xml:space="preserve">CPF DOS SÓCIOS </t>
  </si>
  <si>
    <t>26.146.560/0001-42</t>
  </si>
  <si>
    <t>Márcia Aparecida Schettini Gouvea</t>
  </si>
  <si>
    <t>André Luiz Pimentel Gouvea</t>
  </si>
  <si>
    <t>Dorival Geres Filho</t>
  </si>
  <si>
    <t>795.885.226-68</t>
  </si>
  <si>
    <t>671.865.056-00</t>
  </si>
  <si>
    <t>141.860.018-04</t>
  </si>
  <si>
    <t>21.089.491/0001-69</t>
  </si>
  <si>
    <t>Gutemberg Adrian de Oliveira</t>
  </si>
  <si>
    <t>146.788.778-19</t>
  </si>
  <si>
    <t>09.378.377/0001-53</t>
  </si>
  <si>
    <t>20.015.537/0001-32</t>
  </si>
  <si>
    <t>Márcio Antônio Pennacchi P.de Oliveira  e Cátia Elisa Barbutti P.de Oliveira</t>
  </si>
  <si>
    <t>19.775.749/0001-39</t>
  </si>
  <si>
    <t>34.639.350/0001-14</t>
  </si>
  <si>
    <t>34.992.555/0001-89</t>
  </si>
  <si>
    <t>35.017.732/0001-79</t>
  </si>
  <si>
    <t>20.739.119/0001-98</t>
  </si>
  <si>
    <t>24.649.908/0001-99</t>
  </si>
  <si>
    <t>07.975.407/0001-83</t>
  </si>
  <si>
    <t>Ricardo Bovo Junqueira</t>
  </si>
  <si>
    <t>264.767.098-60</t>
  </si>
  <si>
    <t>35.109.731/0001-54</t>
  </si>
  <si>
    <t>Daniel Roque</t>
  </si>
  <si>
    <t>221.666.228-36</t>
  </si>
  <si>
    <t>20.502.015/0001-65</t>
  </si>
  <si>
    <t>35.041.681/0001-10</t>
  </si>
  <si>
    <t>Monique Loren da Silva</t>
  </si>
  <si>
    <t>329.732.028-17</t>
  </si>
  <si>
    <t>11.284.268/0001-19</t>
  </si>
  <si>
    <t>24.561.538/0001-33</t>
  </si>
  <si>
    <t>Plínio Bonádio de Paula</t>
  </si>
  <si>
    <t>388.416.488-05</t>
  </si>
  <si>
    <t>29.988.097/0001-74</t>
  </si>
  <si>
    <t>33.467.826/0001-14</t>
  </si>
  <si>
    <t>15.621.100/0001-02</t>
  </si>
  <si>
    <t>27.955.740/0001-38</t>
  </si>
  <si>
    <t>009.398.669-60</t>
  </si>
  <si>
    <t>Thiago H.Dutra da Silva</t>
  </si>
  <si>
    <t>12.879.635/0001-90</t>
  </si>
  <si>
    <t>MARCIO WILLIAM DE OLIVEIRA CANDIDO</t>
  </si>
  <si>
    <t>273.536.718-58</t>
  </si>
  <si>
    <t>02.663.796/0001-98</t>
  </si>
  <si>
    <t>58.921.792/0001-17</t>
  </si>
  <si>
    <t>06.344.497/0001-41</t>
  </si>
  <si>
    <t>71.613.996/0001-59</t>
  </si>
  <si>
    <t>21.889.143/001-76 (situação: dissolvida)</t>
  </si>
  <si>
    <t>11.429.286/0001-41</t>
  </si>
  <si>
    <t>26.122.588/0001-40</t>
  </si>
  <si>
    <t>GUTEMBERG ADRIAN DE OLIVEIRA</t>
  </si>
  <si>
    <t>08.428.711/0001-73</t>
  </si>
  <si>
    <t>00.635.312/0001-71</t>
  </si>
  <si>
    <t>29.460.868/0001-56</t>
  </si>
  <si>
    <t>09.484.068/0001-68</t>
  </si>
  <si>
    <t>Ademir Vieira e Silvana de Angelis</t>
  </si>
  <si>
    <t>13.253.631/0001-64</t>
  </si>
  <si>
    <t>13.190.987/0001-04</t>
  </si>
  <si>
    <t>28.540.327/0001-75</t>
  </si>
  <si>
    <t>Cinthia Samenho Silva</t>
  </si>
  <si>
    <t>28.314.461/0001-58</t>
  </si>
  <si>
    <t>12.453.522/0001-28</t>
  </si>
  <si>
    <t>10.725.203/0001-07</t>
  </si>
  <si>
    <t>08.862.474/0001-54</t>
  </si>
  <si>
    <t>30.235.985/0001-03</t>
  </si>
  <si>
    <t>Juliana Gasparina Gaspar Ribeiro</t>
  </si>
  <si>
    <t>30.804.740/0001-41</t>
  </si>
  <si>
    <t>LIVIA BEATRIZ SANTOS LIMONTA</t>
  </si>
  <si>
    <t>360.494.858-44</t>
  </si>
  <si>
    <t>07.063.293/0001-03</t>
  </si>
  <si>
    <t>87.389.086/0001-74</t>
  </si>
  <si>
    <t>47.969.134/0001-89</t>
  </si>
  <si>
    <t>Tony Graciano</t>
  </si>
  <si>
    <t xml:space="preserve">André Leite Gonçalves  </t>
  </si>
  <si>
    <t>Alfredo Damasceno</t>
  </si>
  <si>
    <t>Cátia Elisa Barbutti P.de Oliveira</t>
  </si>
  <si>
    <t>339.133.378-22</t>
  </si>
  <si>
    <t>301.498.838-38</t>
  </si>
  <si>
    <t xml:space="preserve"> Bruno Henrique Silva Monteiro</t>
  </si>
  <si>
    <t>Bruno Zanotelli Monnerat</t>
  </si>
  <si>
    <t>Letfallah Perez Badra</t>
  </si>
  <si>
    <t>Raquel Estevam de Barros Carmo</t>
  </si>
  <si>
    <t>Mariana Helena do Carmo</t>
  </si>
  <si>
    <t>063.752.158-70</t>
  </si>
  <si>
    <t>409.474.008-26</t>
  </si>
  <si>
    <t>Andreia Arlete Costa Rios de Barros</t>
  </si>
  <si>
    <t>Beatriz Anadão de Barros Kempe</t>
  </si>
  <si>
    <t xml:space="preserve"> 009.621.756-17</t>
  </si>
  <si>
    <t xml:space="preserve">350.768.028-97 </t>
  </si>
  <si>
    <t>LUIS FELIPE SILVEIRA SANTOS</t>
  </si>
  <si>
    <t>FERNANDO LAZARINI RABELLO</t>
  </si>
  <si>
    <t>DANIEL ROQUE</t>
  </si>
  <si>
    <t>344.934.218-51</t>
  </si>
  <si>
    <t>349.566.758-01</t>
  </si>
  <si>
    <t>011.506.961-50</t>
  </si>
  <si>
    <t xml:space="preserve">BRUNO HOLTZ MARINHO
</t>
  </si>
  <si>
    <t>DANILO BROTTO FERREIRA DE SANTANA</t>
  </si>
  <si>
    <t>Renata Silva</t>
  </si>
  <si>
    <t>RodrigoTeixeira Vena</t>
  </si>
  <si>
    <t>Marcio de Castro e Silva</t>
  </si>
  <si>
    <t>Mauro Sérgio T. Veludo</t>
  </si>
  <si>
    <t>Elias Abdala Tauil Filho</t>
  </si>
  <si>
    <t>Kemily de Melo Abdala Tauil</t>
  </si>
  <si>
    <t>Kemil de Melo Abdala Tauil</t>
  </si>
  <si>
    <t>Nancy Yuriko Maika Tanaka</t>
  </si>
  <si>
    <t>Larissa Harumi Tanaka</t>
  </si>
  <si>
    <t xml:space="preserve">933.004.768-87 </t>
  </si>
  <si>
    <t>377.848.578-45</t>
  </si>
  <si>
    <t>Gustavo de Oliveira Figueiredo</t>
  </si>
  <si>
    <t>Clarisse Ap.Alves</t>
  </si>
  <si>
    <t>282.699.238-42</t>
  </si>
  <si>
    <t>313.096.498-39</t>
  </si>
  <si>
    <t>Júlio Nardoto Fraga Moreira</t>
  </si>
  <si>
    <t xml:space="preserve">Ivan Nardotto Fraga Moreira </t>
  </si>
  <si>
    <t>Cyro Nogueira Fraga Moreira Filho</t>
  </si>
  <si>
    <t>358.015.218-10</t>
  </si>
  <si>
    <t>391.549.758-40</t>
  </si>
  <si>
    <t>005.652.208-88</t>
  </si>
  <si>
    <t>Claudia Marcia Barra</t>
  </si>
  <si>
    <t>Joao Joaquim Ferreira</t>
  </si>
  <si>
    <t>Antonio Eustaquio Soares</t>
  </si>
  <si>
    <t>Jqueline Lopes Soares Panice</t>
  </si>
  <si>
    <t>Epaminondas Gotardo Rocha Junior</t>
  </si>
  <si>
    <t>Cintia Soareas Arbex</t>
  </si>
  <si>
    <t>Gabriela Ravagnani de Faria e Silva</t>
  </si>
  <si>
    <t>Luciana Maniglia Ravagnani Bernardino</t>
  </si>
  <si>
    <t xml:space="preserve">Marcio Maniglia Ravagnani </t>
  </si>
  <si>
    <t>Caio Tavares Silva</t>
  </si>
  <si>
    <t>Rodrigo Tavares Silva</t>
  </si>
  <si>
    <t>Ana Luisa Dias Barbosa</t>
  </si>
  <si>
    <t>André Luis Mancini</t>
  </si>
  <si>
    <t>Talita Furlan de Oliveira Favaretto</t>
  </si>
  <si>
    <t>Rodolfo José Favaretto Filho</t>
  </si>
  <si>
    <t>310.283.778-60</t>
  </si>
  <si>
    <t>Matheus Ribas Trindade</t>
  </si>
  <si>
    <t xml:space="preserve">Marcelo dos Santos Moro </t>
  </si>
  <si>
    <t>Andre do Santos Moro</t>
  </si>
  <si>
    <t>Maria Vera L.Buzati</t>
  </si>
  <si>
    <t xml:space="preserve">Jader Buzati Rebelato
</t>
  </si>
  <si>
    <t>034.829.708-40</t>
  </si>
  <si>
    <t>336.711.108-21</t>
  </si>
  <si>
    <t xml:space="preserve"> Marco A.Sanches</t>
  </si>
  <si>
    <t>Lucas Sanches</t>
  </si>
  <si>
    <t>219.548.138-21</t>
  </si>
  <si>
    <t>311.787.648-00</t>
  </si>
  <si>
    <t>José Francisco Almeida Geraldo Martins</t>
  </si>
  <si>
    <t>José Donizeti Thomazini</t>
  </si>
  <si>
    <t>João Batista Zucolo</t>
  </si>
  <si>
    <t xml:space="preserve">Claudio Francisco Alves </t>
  </si>
  <si>
    <t>Atila Lima da Silva</t>
  </si>
  <si>
    <t>Darcio J.Macedo Barbosa</t>
  </si>
  <si>
    <t>Vanessa Vieira de Oliva</t>
  </si>
  <si>
    <t xml:space="preserve">José Sérgio de Oliva </t>
  </si>
  <si>
    <t>220.820.038-17</t>
  </si>
  <si>
    <t>172.800.768-23</t>
  </si>
  <si>
    <t>Rosangela Maldonado Caverzan</t>
  </si>
  <si>
    <t>Francisco Maldonado</t>
  </si>
  <si>
    <t>154.584.978-13</t>
  </si>
  <si>
    <t>096.811.198-00</t>
  </si>
  <si>
    <t>Afranio Faria Lemos</t>
  </si>
  <si>
    <t>Alexandre Medeiros de Carvalho Junior</t>
  </si>
  <si>
    <t>Fausto Henrique Goncalves Martins</t>
  </si>
  <si>
    <t>Fernando Augusto Lopes Marques</t>
  </si>
  <si>
    <t>Henrique Lopes Haber</t>
  </si>
  <si>
    <t>Leonardo Ribeiro Nascimento</t>
  </si>
  <si>
    <t>Marcelo Caio Gomes de Brito</t>
  </si>
  <si>
    <t>Paulo Cesar Vidale</t>
  </si>
  <si>
    <t>219.223.898-38</t>
  </si>
  <si>
    <t>Empresa Baixada em 22/07/2020</t>
  </si>
  <si>
    <t>365.252.188-96</t>
  </si>
  <si>
    <t>Guilherme Scannapieco Zambone</t>
  </si>
  <si>
    <t>Humberto Pelaguim</t>
  </si>
  <si>
    <t>312.254.098-37</t>
  </si>
  <si>
    <t xml:space="preserve">Luciano Rapelo </t>
  </si>
  <si>
    <t>Alessandra Haruko Koga</t>
  </si>
  <si>
    <t>Alessandra Vieira Machado</t>
  </si>
  <si>
    <t>Cristina Ramos Rodrigues</t>
  </si>
  <si>
    <t>Eduardo Luiz Agostini</t>
  </si>
  <si>
    <t>Flavia Neves de Matos</t>
  </si>
  <si>
    <t>Marcelo Tadeu Carnielo</t>
  </si>
  <si>
    <t>Maria Beatriz Nunes Pires</t>
  </si>
  <si>
    <t>Maria da Conceição das Neves de Matos</t>
  </si>
  <si>
    <t>Renata Neves de Matos Antunes</t>
  </si>
  <si>
    <t>Stevan Rech Haddad</t>
  </si>
  <si>
    <t>Marcelo Xavier Rea</t>
  </si>
  <si>
    <t>Rita de Cassia Beraldo Proveda Sales</t>
  </si>
  <si>
    <t>Roberto Dias Conceição Junior</t>
  </si>
  <si>
    <t>Victor Eduardo Mendes</t>
  </si>
  <si>
    <t>NICOLAS TEIXEIRA VERONEZI</t>
  </si>
  <si>
    <t>BARBARA TEIXEIRA VERONEZI GRANERO</t>
  </si>
  <si>
    <t>225.748.008-26</t>
  </si>
  <si>
    <t>305.554.488-94</t>
  </si>
  <si>
    <t>ROSA MARIA DE ALMEIDA USIER</t>
  </si>
  <si>
    <t>PAULA ALMEIDA USIER</t>
  </si>
  <si>
    <t>PAULO PORTO USIER</t>
  </si>
  <si>
    <t>FABIO DE ALMEIDA USIER</t>
  </si>
  <si>
    <t>887.254.218-91</t>
  </si>
  <si>
    <t>226.732.578-02</t>
  </si>
  <si>
    <t>628.184.738-53</t>
  </si>
  <si>
    <t>220.300.308-130</t>
  </si>
  <si>
    <t>Wevelin S.de Matos</t>
  </si>
  <si>
    <t>Valter L.S.Dias Junior</t>
  </si>
  <si>
    <t>Karoline Baruque B</t>
  </si>
  <si>
    <t>Kamila Baruque Bignotto</t>
  </si>
  <si>
    <t>Julio Cesar G.Junior</t>
  </si>
  <si>
    <t>099.553.037-86</t>
  </si>
  <si>
    <t>228.287.498-60</t>
  </si>
  <si>
    <t xml:space="preserve">358.564.458-99 </t>
  </si>
  <si>
    <t>358.564.618.-27</t>
  </si>
  <si>
    <t>013.022.471-58</t>
  </si>
  <si>
    <t>Karine Angelica Cintra</t>
  </si>
  <si>
    <t>Eduardo Maniglia Puccinelli</t>
  </si>
  <si>
    <t>Kelly Luisa Cintra de Figueiredo</t>
  </si>
  <si>
    <t xml:space="preserve">Aires Antonio Coelho Junior </t>
  </si>
  <si>
    <t>071.573.468-77</t>
  </si>
  <si>
    <t>Marcia Regina Leite Coelho</t>
  </si>
  <si>
    <t>082.758.658-24</t>
  </si>
  <si>
    <t>Manuela do Val Rocha</t>
  </si>
  <si>
    <t>Francisco Luis Coelho Rocha</t>
  </si>
  <si>
    <t>Benedito Moreira Pombo Junior</t>
  </si>
  <si>
    <t>Felipe Cesar Pombo</t>
  </si>
  <si>
    <t>Monica do Carmo</t>
  </si>
  <si>
    <t xml:space="preserve"> Alwin Wilhelm Elbern</t>
  </si>
  <si>
    <t xml:space="preserve">Sérgio Luiz Lena Souto </t>
  </si>
  <si>
    <t>Francisca Isamar Correia</t>
  </si>
  <si>
    <t>José Sérgio de Oliva</t>
  </si>
  <si>
    <t xml:space="preserve">Vanessa Vieira de Oliva </t>
  </si>
  <si>
    <t>172.800.768-23)</t>
  </si>
  <si>
    <t xml:space="preserve">Claudio Ortiz Silveira </t>
  </si>
  <si>
    <t>Luciana Guedes Machado Ortiz</t>
  </si>
  <si>
    <t>Marco Berti Passeto</t>
  </si>
  <si>
    <t xml:space="preserve">Euclides do C.Passeto </t>
  </si>
  <si>
    <t>205.424.638-73</t>
  </si>
  <si>
    <t>161.910.728-72</t>
  </si>
  <si>
    <t>Ruan Alessandro Roma</t>
  </si>
  <si>
    <t>Renata Camila Barros Rodrigues</t>
  </si>
  <si>
    <t>Rodrigo Saad Rodrigues</t>
  </si>
  <si>
    <t>Emilia Domanoski Nogueira Rodrigues</t>
  </si>
  <si>
    <t>RELACAO CONTRATOS CASA BRANCA 2020</t>
  </si>
  <si>
    <t>CENTRO DE GASTROENTEROLOGIA CAPIVARI SS LTDA</t>
  </si>
  <si>
    <t xml:space="preserve">Prestação de Serviços na especialiadde de Cirurgia Vascular </t>
  </si>
  <si>
    <t xml:space="preserve">PERENNE SERVIÇOS MEDICOS LTDA </t>
  </si>
  <si>
    <t>SINAPSE NEUROLOGIA SS</t>
  </si>
  <si>
    <t>VALERINI &amp; SANTOS SERVIÇOS MEDICOS SS LTDA</t>
  </si>
  <si>
    <t>VILAR &amp; TRINDADE SERVIÇOS MÉDICOS SS</t>
  </si>
  <si>
    <t>M.P GADIOLI CLINICA MEDICA LTDA</t>
  </si>
  <si>
    <t>Prestação de Serviços de Diretoria Técnica</t>
  </si>
  <si>
    <t>PHILIPS CLINICAL INFORMATICS - SISTEMA DE INFORMAÇÃO LTDA</t>
  </si>
  <si>
    <t xml:space="preserve">Licença </t>
  </si>
  <si>
    <t>BFB SERVIÇOS MEDICOS LTDA</t>
  </si>
  <si>
    <t xml:space="preserve">LEONARDO PIPPA GADIOLI
</t>
  </si>
  <si>
    <t>ANA LAURA DE MORAIS PEREIRA</t>
  </si>
  <si>
    <t>219.658.368-52</t>
  </si>
  <si>
    <t xml:space="preserve">218.375.348-02
</t>
  </si>
  <si>
    <t>Dirceu do carmo Baptistella</t>
  </si>
  <si>
    <t>Cristiane Dias Pacheco Annicchino Baptistella</t>
  </si>
  <si>
    <t>Conrado Dias Pacheco Annicchino Baptistella</t>
  </si>
  <si>
    <t xml:space="preserve">Bruno Finoti Barini </t>
  </si>
  <si>
    <t>Rafael Rodrigues da Cunha Barini</t>
  </si>
  <si>
    <t>Prestação de serviços médicos na especialidade de Neurologia</t>
  </si>
  <si>
    <t>Lais Araujo Serviços Médicos SS</t>
  </si>
  <si>
    <t xml:space="preserve">Gustavo Nunes Vilar </t>
  </si>
  <si>
    <t>Serviços Médicos</t>
  </si>
  <si>
    <t xml:space="preserve">Maurea Regina Santos </t>
  </si>
  <si>
    <t>Felipe Gilberto Valerini</t>
  </si>
  <si>
    <t>Isaac Holanda Mendes Maia</t>
  </si>
  <si>
    <t>Andre Luiz Lopes Cardoso Campos</t>
  </si>
  <si>
    <t>Prestação de serviços médicos na especialidade de Proctologia</t>
  </si>
  <si>
    <t>Prestação de serviços médicos na especialidade de Gatroenterelogia</t>
  </si>
  <si>
    <t>Ruy Cesar Santos Salomão Sckrayer</t>
  </si>
  <si>
    <t xml:space="preserve">Thais Gabrielli Padial Bastoni Sckrayer </t>
  </si>
  <si>
    <t>Prestação de Serviços na especialidade de  nefrologia</t>
  </si>
  <si>
    <t>01.950.338/0001-77</t>
  </si>
  <si>
    <t>Leandro Camargo Mazzoni</t>
  </si>
  <si>
    <t xml:space="preserve">Victor Hugo Ferraz de Campos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</si>
</sst>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  <numFmt numFmtId="165" formatCode="dd/mm/yy;@"/>
    <numFmt numFmtId="166" formatCode="&quot;&quot;00&quot;.&quot;000&quot;.&quot;000&quot;/&quot;0000\-00"/>
    <numFmt numFmtId="167" formatCode="&quot;&quot;000&quot;.&quot;000&quot;.&quot;000&quot;-&quot;00&quot;&quot;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10" borderId="10" applyNumberFormat="0" applyAlignment="0" applyProtection="0"/>
    <xf numFmtId="0" fontId="11" fillId="11" borderId="11" applyNumberFormat="0" applyAlignment="0" applyProtection="0"/>
    <xf numFmtId="0" fontId="12" fillId="11" borderId="10" applyNumberFormat="0" applyAlignment="0" applyProtection="0"/>
    <xf numFmtId="0" fontId="13" fillId="0" borderId="12" applyNumberFormat="0" applyFill="0" applyAlignment="0" applyProtection="0"/>
    <xf numFmtId="0" fontId="14" fillId="12" borderId="13" applyNumberFormat="0" applyAlignment="0" applyProtection="0"/>
    <xf numFmtId="0" fontId="1" fillId="0" borderId="0" applyNumberFormat="0" applyFill="0" applyBorder="0" applyAlignment="0" applyProtection="0"/>
    <xf numFmtId="0" fontId="4" fillId="13" borderId="1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7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7" fillId="37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167" fontId="0" fillId="5" borderId="6" xfId="0" applyNumberFormat="1" applyFill="1" applyBorder="1" applyAlignment="1">
      <alignment horizontal="center" vertical="center"/>
    </xf>
    <xf numFmtId="0" fontId="0" fillId="5" borderId="6" xfId="0" applyFill="1" applyBorder="1"/>
    <xf numFmtId="166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6" borderId="6" xfId="0" applyFill="1" applyBorder="1"/>
    <xf numFmtId="0" fontId="0" fillId="6" borderId="6" xfId="0" applyFill="1" applyBorder="1" applyAlignment="1">
      <alignment horizontal="left" vertical="center" wrapText="1"/>
    </xf>
    <xf numFmtId="166" fontId="0" fillId="6" borderId="6" xfId="0" applyNumberFormat="1" applyFill="1" applyBorder="1" applyAlignment="1">
      <alignment horizontal="center" vertical="center"/>
    </xf>
    <xf numFmtId="167" fontId="0" fillId="6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2" borderId="0" xfId="0" applyFill="1"/>
    <xf numFmtId="0" fontId="0" fillId="5" borderId="4" xfId="0" applyFill="1" applyBorder="1" applyAlignment="1">
      <alignment horizontal="left" vertical="center" wrapText="1"/>
    </xf>
    <xf numFmtId="167" fontId="0" fillId="5" borderId="4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167" fontId="0" fillId="5" borderId="1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67" fontId="0" fillId="6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wrapText="1"/>
    </xf>
    <xf numFmtId="167" fontId="0" fillId="5" borderId="5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67" fontId="0" fillId="6" borderId="4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167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167" fontId="0" fillId="5" borderId="1" xfId="0" applyNumberFormat="1" applyFill="1" applyBorder="1" applyAlignment="1">
      <alignment horizontal="center" vertical="center" wrapText="1"/>
    </xf>
    <xf numFmtId="167" fontId="0" fillId="5" borderId="4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6" fontId="0" fillId="5" borderId="6" xfId="0" applyNumberFormat="1" applyFill="1" applyBorder="1" applyAlignment="1">
      <alignment horizontal="center" vertical="center" wrapText="1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6" xfId="0" applyFill="1" applyBorder="1"/>
    <xf numFmtId="0" fontId="0" fillId="5" borderId="6" xfId="0" applyFill="1" applyBorder="1" applyAlignment="1">
      <alignment horizontal="left" vertical="center" wrapText="1"/>
    </xf>
    <xf numFmtId="166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14" fontId="0" fillId="5" borderId="6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 applyAlignment="1">
      <alignment horizontal="left" vertical="center" wrapText="1"/>
    </xf>
    <xf numFmtId="166" fontId="0" fillId="6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14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4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166" fontId="0" fillId="5" borderId="4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166" fontId="0" fillId="6" borderId="4" xfId="0" applyNumberForma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166" fontId="20" fillId="6" borderId="6" xfId="0" applyNumberFormat="1" applyFont="1" applyFill="1" applyBorder="1" applyAlignment="1">
      <alignment horizontal="center" vertical="center" wrapText="1"/>
    </xf>
  </cellXfs>
  <cellStyles count="43">
    <cellStyle name="20% - Ênfase1" xfId="17" builtinId="30" customBuiltin="1"/>
    <cellStyle name="20% - Ênfase2" xfId="20" builtinId="34" customBuiltin="1"/>
    <cellStyle name="20% - Ênfase3" xfId="23" builtinId="38" customBuiltin="1"/>
    <cellStyle name="20% - Ênfase4" xfId="26" builtinId="42" customBuiltin="1"/>
    <cellStyle name="20% - Ênfase5" xfId="29" builtinId="46" customBuiltin="1"/>
    <cellStyle name="20% - Ênfase6" xfId="32" builtinId="50" customBuiltin="1"/>
    <cellStyle name="40% - Ênfase1" xfId="18" builtinId="31" customBuiltin="1"/>
    <cellStyle name="40% - Ênfase2" xfId="21" builtinId="35" customBuiltin="1"/>
    <cellStyle name="40% - Ênfase3" xfId="24" builtinId="39" customBuiltin="1"/>
    <cellStyle name="40% - Ênfase4" xfId="27" builtinId="43" customBuiltin="1"/>
    <cellStyle name="40% - Ênfase5" xfId="30" builtinId="47" customBuiltin="1"/>
    <cellStyle name="40% - Ênfase6" xfId="33" builtinId="51" customBuiltin="1"/>
    <cellStyle name="60% - Ênfase1 2" xfId="37" xr:uid="{C1B0899F-694D-459B-9EDA-07DF5AFAA227}"/>
    <cellStyle name="60% - Ênfase2 2" xfId="38" xr:uid="{F6B09821-3411-495E-85BE-1C5437095974}"/>
    <cellStyle name="60% - Ênfase3 2" xfId="39" xr:uid="{2819F21C-9293-4BDB-82F1-2F03CED111D8}"/>
    <cellStyle name="60% - Ênfase4 2" xfId="40" xr:uid="{BE02E8B3-992E-42CA-9B2F-FB6BECC087C2}"/>
    <cellStyle name="60% - Ênfase5 2" xfId="41" xr:uid="{ED80795F-AE17-4EB9-8E78-E0418D434645}"/>
    <cellStyle name="60% - Ênfase6 2" xfId="42" xr:uid="{38CB6E30-403D-4F44-B3F6-23C9E5EA6D3D}"/>
    <cellStyle name="Bom" xfId="5" builtinId="26" customBuiltin="1"/>
    <cellStyle name="Cálculo" xfId="9" builtinId="22" customBuiltin="1"/>
    <cellStyle name="Célula de Verificação" xfId="11" builtinId="23" customBuiltin="1"/>
    <cellStyle name="Célula Vinculada" xfId="10" builtinId="24" customBuiltin="1"/>
    <cellStyle name="Ênfase1" xfId="16" builtinId="29" customBuiltin="1"/>
    <cellStyle name="Ênfase2" xfId="19" builtinId="33" customBuiltin="1"/>
    <cellStyle name="Ênfase3" xfId="22" builtinId="37" customBuiltin="1"/>
    <cellStyle name="Ênfase4" xfId="25" builtinId="41" customBuiltin="1"/>
    <cellStyle name="Ênfase5" xfId="28" builtinId="45" customBuiltin="1"/>
    <cellStyle name="Ênfase6" xfId="31" builtinId="49" customBuiltin="1"/>
    <cellStyle name="Entrada" xfId="7" builtinId="20" customBuiltin="1"/>
    <cellStyle name="Moeda 2" xfId="34" xr:uid="{4443D24B-E5FE-432E-AC90-2619A212EAA7}"/>
    <cellStyle name="Neutro 2" xfId="36" xr:uid="{C1B0EB1C-5052-41E9-AD2C-48BAD132784B}"/>
    <cellStyle name="Normal" xfId="0" builtinId="0"/>
    <cellStyle name="Nota" xfId="13" builtinId="10" customBuiltin="1"/>
    <cellStyle name="Ruim" xfId="6" builtinId="27" customBuiltin="1"/>
    <cellStyle name="Saída" xfId="8" builtinId="21" customBuiltin="1"/>
    <cellStyle name="Texto de Aviso" xfId="12" builtinId="11" customBuiltin="1"/>
    <cellStyle name="Texto Explicativo" xfId="14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5" xfId="35" xr:uid="{26ECB920-5B75-4296-950E-6580CC1434A7}"/>
    <cellStyle name="Total" xfId="15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1838325</xdr:colOff>
      <xdr:row>0</xdr:row>
      <xdr:rowOff>194399</xdr:rowOff>
    </xdr:from>
    <xdr:to>
      <xdr:col>11</xdr:col>
      <xdr:colOff>101452</xdr:colOff>
      <xdr:row>0</xdr:row>
      <xdr:rowOff>809624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0E69337-FC45-40F6-9BBF-53301A39AC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5775" y="194399"/>
          <a:ext cx="1866900" cy="615225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0</xdr:row>
      <xdr:rowOff>28574</xdr:rowOff>
    </xdr:from>
    <xdr:to>
      <xdr:col>7</xdr:col>
      <xdr:colOff>1171575</xdr:colOff>
      <xdr:row>0</xdr:row>
      <xdr:rowOff>990599</xdr:rowOff>
    </xdr:to>
    <xdr:pic>
      <xdr:nvPicPr>
        <xdr:cNvPr id="3" name="Imagem 14">
          <a:extLst>
            <a:ext uri="{FF2B5EF4-FFF2-40B4-BE49-F238E27FC236}">
              <a16:creationId xmlns:a16="http://schemas.microsoft.com/office/drawing/2014/main" id="{0623CEF3-239D-4888-8AF6-276E68877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28574"/>
          <a:ext cx="20669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438225</xdr:colOff>
      <xdr:row>0</xdr:row>
      <xdr:rowOff>270601</xdr:rowOff>
    </xdr:from>
    <xdr:to>
      <xdr:col>1</xdr:col>
      <xdr:colOff>1688805</xdr:colOff>
      <xdr:row>0</xdr:row>
      <xdr:rowOff>790575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DA16B38-1CC3-4992-8943-57E59FDAD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3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8225" y="270601"/>
          <a:ext cx="1885875" cy="519974"/>
        </a:xfrm>
        <a:prstGeom prst="rect">
          <a:avLst/>
        </a:prstGeom>
        <a:effectLst>
          <a:glow>
            <a:schemeClr val="accent1">
              <a:alpha val="65000"/>
            </a:schemeClr>
          </a:glow>
          <a:outerShdw dist="50800" sx="1000" sy="1000" algn="ctr" rotWithShape="0">
            <a:srgbClr val="000000"/>
          </a:outerShdw>
        </a:effectLst>
      </xdr:spPr>
    </xdr:pic>
    <xdr:clientData/>
  </xdr:twoCellAnchor>
  <xdr:twoCellAnchor>
    <xdr:from>
      <xdr:col>0</xdr:col>
      <xdr:colOff>1</xdr:colOff>
      <xdr:row>1</xdr:row>
      <xdr:rowOff>9524</xdr:rowOff>
    </xdr:from>
    <xdr:to>
      <xdr:col>11</xdr:col>
      <xdr:colOff>771526</xdr:colOff>
      <xdr:row>1</xdr:row>
      <xdr:rowOff>9524</xdr:rowOff>
    </xdr:to>
    <xdr:sp macro="" textlink="">
      <xdr:nvSpPr>
        <xdr:cNvPr id="5" name="Conector reto 11">
          <a:extLst>
            <a:ext uri="{FF2B5EF4-FFF2-40B4-BE49-F238E27FC236}">
              <a16:creationId xmlns:a16="http://schemas.microsoft.com/office/drawing/2014/main" id="{0F1CFF85-D45E-4BE1-9813-388E2DFE63AF}"/>
            </a:ext>
          </a:extLst>
        </xdr:cNvPr>
        <xdr:cNvSpPr>
          <a:spLocks/>
        </xdr:cNvSpPr>
      </xdr:nvSpPr>
      <xdr:spPr bwMode="auto">
        <a:xfrm flipV="1">
          <a:off x="1" y="1152524"/>
          <a:ext cx="18478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1838325</xdr:colOff>
      <xdr:row>0</xdr:row>
      <xdr:rowOff>194399</xdr:rowOff>
    </xdr:from>
    <xdr:to>
      <xdr:col>10</xdr:col>
      <xdr:colOff>1009650</xdr:colOff>
      <xdr:row>0</xdr:row>
      <xdr:rowOff>809624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194399"/>
          <a:ext cx="1866900" cy="615225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0</xdr:row>
      <xdr:rowOff>28574</xdr:rowOff>
    </xdr:from>
    <xdr:to>
      <xdr:col>7</xdr:col>
      <xdr:colOff>1171575</xdr:colOff>
      <xdr:row>0</xdr:row>
      <xdr:rowOff>990599</xdr:rowOff>
    </xdr:to>
    <xdr:pic>
      <xdr:nvPicPr>
        <xdr:cNvPr id="3" name="Imagem 1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28574"/>
          <a:ext cx="32480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438225</xdr:colOff>
      <xdr:row>0</xdr:row>
      <xdr:rowOff>270601</xdr:rowOff>
    </xdr:from>
    <xdr:to>
      <xdr:col>1</xdr:col>
      <xdr:colOff>1600200</xdr:colOff>
      <xdr:row>0</xdr:row>
      <xdr:rowOff>790575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3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8225" y="270601"/>
          <a:ext cx="1885875" cy="519974"/>
        </a:xfrm>
        <a:prstGeom prst="rect">
          <a:avLst/>
        </a:prstGeom>
        <a:effectLst>
          <a:glow>
            <a:schemeClr val="accent1">
              <a:alpha val="65000"/>
            </a:schemeClr>
          </a:glow>
          <a:outerShdw dist="50800" sx="1000" sy="1000" algn="ctr" rotWithShape="0">
            <a:srgbClr val="000000"/>
          </a:outerShdw>
        </a:effectLst>
      </xdr:spPr>
    </xdr:pic>
    <xdr:clientData/>
  </xdr:twoCellAnchor>
  <xdr:twoCellAnchor>
    <xdr:from>
      <xdr:col>0</xdr:col>
      <xdr:colOff>1</xdr:colOff>
      <xdr:row>1</xdr:row>
      <xdr:rowOff>9524</xdr:rowOff>
    </xdr:from>
    <xdr:to>
      <xdr:col>11</xdr:col>
      <xdr:colOff>771526</xdr:colOff>
      <xdr:row>1</xdr:row>
      <xdr:rowOff>9524</xdr:rowOff>
    </xdr:to>
    <xdr:sp macro="" textlink="">
      <xdr:nvSpPr>
        <xdr:cNvPr id="5" name="Conector reto 1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/>
        </xdr:cNvSpPr>
      </xdr:nvSpPr>
      <xdr:spPr bwMode="auto">
        <a:xfrm flipV="1">
          <a:off x="1" y="1152524"/>
          <a:ext cx="18310225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79B9-4A22-42A6-A373-5E5974587FB1}">
  <dimension ref="A1:M121"/>
  <sheetViews>
    <sheetView showGridLines="0" tabSelected="1" topLeftCell="B1" zoomScale="86" zoomScaleNormal="86" workbookViewId="0">
      <pane ySplit="1" topLeftCell="A2" activePane="bottomLeft" state="frozen"/>
      <selection pane="bottomLeft" activeCell="E114" sqref="E114"/>
    </sheetView>
  </sheetViews>
  <sheetFormatPr defaultRowHeight="15" x14ac:dyDescent="0.25"/>
  <cols>
    <col min="1" max="1" width="9.42578125" customWidth="1"/>
    <col min="2" max="2" width="33.140625" style="1" customWidth="1"/>
    <col min="3" max="3" width="25" customWidth="1"/>
    <col min="4" max="4" width="36.28515625" style="1" customWidth="1"/>
    <col min="5" max="5" width="23.85546875" customWidth="1"/>
    <col min="6" max="6" width="19.140625" style="40" customWidth="1"/>
    <col min="7" max="7" width="15.42578125" style="3" customWidth="1"/>
    <col min="8" max="8" width="17.7109375" style="3" customWidth="1"/>
    <col min="9" max="9" width="28.140625" customWidth="1"/>
    <col min="10" max="10" width="12.28515625" style="3" customWidth="1"/>
    <col min="11" max="11" width="13.5703125" style="3" customWidth="1"/>
    <col min="12" max="12" width="14.28515625" style="3" customWidth="1"/>
    <col min="13" max="13" width="9.140625" style="27"/>
  </cols>
  <sheetData>
    <row r="1" spans="1:12" ht="90" customHeight="1" x14ac:dyDescent="0.25"/>
    <row r="2" spans="1:12" ht="69.95" customHeight="1" x14ac:dyDescent="0.25">
      <c r="A2" s="57" t="s">
        <v>387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69.95" customHeight="1" x14ac:dyDescent="0.25">
      <c r="A3" s="4" t="s">
        <v>133</v>
      </c>
      <c r="B3" s="5" t="s">
        <v>134</v>
      </c>
      <c r="C3" s="6" t="s">
        <v>147</v>
      </c>
      <c r="D3" s="7" t="s">
        <v>148</v>
      </c>
      <c r="E3" s="7" t="s">
        <v>149</v>
      </c>
      <c r="F3" s="7" t="s">
        <v>135</v>
      </c>
      <c r="G3" s="7" t="s">
        <v>136</v>
      </c>
      <c r="H3" s="8" t="s">
        <v>137</v>
      </c>
      <c r="I3" s="7" t="s">
        <v>138</v>
      </c>
      <c r="J3" s="9" t="s">
        <v>139</v>
      </c>
      <c r="K3" s="7" t="s">
        <v>140</v>
      </c>
      <c r="L3" s="10" t="s">
        <v>141</v>
      </c>
    </row>
    <row r="4" spans="1:12" x14ac:dyDescent="0.25">
      <c r="A4" s="58"/>
      <c r="B4" s="59" t="s">
        <v>3</v>
      </c>
      <c r="C4" s="60" t="s">
        <v>150</v>
      </c>
      <c r="D4" s="28" t="s">
        <v>151</v>
      </c>
      <c r="E4" s="29" t="s">
        <v>154</v>
      </c>
      <c r="F4" s="61" t="s">
        <v>0</v>
      </c>
      <c r="G4" s="62">
        <v>43720</v>
      </c>
      <c r="H4" s="48">
        <v>16108.15</v>
      </c>
      <c r="I4" s="61" t="s">
        <v>4</v>
      </c>
      <c r="J4" s="62">
        <v>44085</v>
      </c>
      <c r="K4" s="64" t="s">
        <v>1</v>
      </c>
      <c r="L4" s="64" t="s">
        <v>5</v>
      </c>
    </row>
    <row r="5" spans="1:12" x14ac:dyDescent="0.25">
      <c r="A5" s="58"/>
      <c r="B5" s="59"/>
      <c r="C5" s="60"/>
      <c r="D5" s="30" t="s">
        <v>152</v>
      </c>
      <c r="E5" s="31" t="s">
        <v>155</v>
      </c>
      <c r="F5" s="61"/>
      <c r="G5" s="62"/>
      <c r="H5" s="63"/>
      <c r="I5" s="61"/>
      <c r="J5" s="62"/>
      <c r="K5" s="64"/>
      <c r="L5" s="64"/>
    </row>
    <row r="6" spans="1:12" x14ac:dyDescent="0.25">
      <c r="A6" s="58"/>
      <c r="B6" s="59"/>
      <c r="C6" s="60"/>
      <c r="D6" s="30" t="s">
        <v>153</v>
      </c>
      <c r="E6" s="31" t="s">
        <v>156</v>
      </c>
      <c r="F6" s="61"/>
      <c r="G6" s="62"/>
      <c r="H6" s="49"/>
      <c r="I6" s="61"/>
      <c r="J6" s="62"/>
      <c r="K6" s="64"/>
      <c r="L6" s="64"/>
    </row>
    <row r="7" spans="1:12" ht="30" x14ac:dyDescent="0.25">
      <c r="A7" s="19"/>
      <c r="B7" s="20" t="s">
        <v>46</v>
      </c>
      <c r="C7" s="21" t="s">
        <v>157</v>
      </c>
      <c r="D7" s="20" t="s">
        <v>158</v>
      </c>
      <c r="E7" s="22" t="s">
        <v>159</v>
      </c>
      <c r="F7" s="26" t="s">
        <v>0</v>
      </c>
      <c r="G7" s="24">
        <v>43805</v>
      </c>
      <c r="H7" s="25">
        <v>17720</v>
      </c>
      <c r="I7" s="26" t="s">
        <v>63</v>
      </c>
      <c r="J7" s="24">
        <v>44170</v>
      </c>
      <c r="K7" s="23" t="s">
        <v>1</v>
      </c>
      <c r="L7" s="23" t="s">
        <v>5</v>
      </c>
    </row>
    <row r="8" spans="1:12" s="27" customFormat="1" ht="35.25" customHeight="1" x14ac:dyDescent="0.25">
      <c r="A8" s="58"/>
      <c r="B8" s="59" t="s">
        <v>6</v>
      </c>
      <c r="C8" s="60" t="s">
        <v>160</v>
      </c>
      <c r="D8" s="28" t="s">
        <v>222</v>
      </c>
      <c r="E8" s="29">
        <v>27074181889</v>
      </c>
      <c r="F8" s="61" t="s">
        <v>0</v>
      </c>
      <c r="G8" s="62">
        <v>43617</v>
      </c>
      <c r="H8" s="65">
        <v>72924</v>
      </c>
      <c r="I8" s="61" t="s">
        <v>7</v>
      </c>
      <c r="J8" s="62">
        <v>44074</v>
      </c>
      <c r="K8" s="64" t="s">
        <v>1</v>
      </c>
      <c r="L8" s="64" t="s">
        <v>5</v>
      </c>
    </row>
    <row r="9" spans="1:12" s="27" customFormat="1" ht="33" customHeight="1" x14ac:dyDescent="0.25">
      <c r="A9" s="58"/>
      <c r="B9" s="59"/>
      <c r="C9" s="60"/>
      <c r="D9" s="34" t="s">
        <v>223</v>
      </c>
      <c r="E9" s="35" t="s">
        <v>316</v>
      </c>
      <c r="F9" s="61"/>
      <c r="G9" s="62"/>
      <c r="H9" s="65"/>
      <c r="I9" s="61"/>
      <c r="J9" s="62"/>
      <c r="K9" s="64"/>
      <c r="L9" s="64"/>
    </row>
    <row r="10" spans="1:12" s="27" customFormat="1" ht="45" x14ac:dyDescent="0.25">
      <c r="A10" s="66"/>
      <c r="B10" s="67" t="s">
        <v>8</v>
      </c>
      <c r="C10" s="68" t="s">
        <v>161</v>
      </c>
      <c r="D10" s="36" t="s">
        <v>162</v>
      </c>
      <c r="E10" s="37" t="s">
        <v>226</v>
      </c>
      <c r="F10" s="69" t="s">
        <v>0</v>
      </c>
      <c r="G10" s="70">
        <v>43617</v>
      </c>
      <c r="H10" s="71">
        <v>60573.51</v>
      </c>
      <c r="I10" s="69" t="s">
        <v>9</v>
      </c>
      <c r="J10" s="70">
        <v>44074</v>
      </c>
      <c r="K10" s="72" t="s">
        <v>1</v>
      </c>
      <c r="L10" s="72" t="s">
        <v>5</v>
      </c>
    </row>
    <row r="11" spans="1:12" s="27" customFormat="1" ht="69.95" customHeight="1" x14ac:dyDescent="0.25">
      <c r="A11" s="66"/>
      <c r="B11" s="67"/>
      <c r="C11" s="68"/>
      <c r="D11" s="32" t="s">
        <v>224</v>
      </c>
      <c r="E11" s="33" t="s">
        <v>225</v>
      </c>
      <c r="F11" s="69"/>
      <c r="G11" s="70"/>
      <c r="H11" s="71"/>
      <c r="I11" s="69"/>
      <c r="J11" s="70"/>
      <c r="K11" s="72"/>
      <c r="L11" s="72"/>
    </row>
    <row r="12" spans="1:12" s="27" customFormat="1" x14ac:dyDescent="0.25">
      <c r="A12" s="58"/>
      <c r="B12" s="59" t="s">
        <v>10</v>
      </c>
      <c r="C12" s="60" t="s">
        <v>163</v>
      </c>
      <c r="D12" s="28" t="s">
        <v>229</v>
      </c>
      <c r="E12" s="29">
        <v>4986287605</v>
      </c>
      <c r="F12" s="61" t="s">
        <v>0</v>
      </c>
      <c r="G12" s="62">
        <v>43619</v>
      </c>
      <c r="H12" s="65">
        <v>1756.46</v>
      </c>
      <c r="I12" s="61" t="s">
        <v>7</v>
      </c>
      <c r="J12" s="62">
        <v>43984</v>
      </c>
      <c r="K12" s="64" t="s">
        <v>1</v>
      </c>
      <c r="L12" s="64" t="s">
        <v>132</v>
      </c>
    </row>
    <row r="13" spans="1:12" s="27" customFormat="1" x14ac:dyDescent="0.25">
      <c r="A13" s="58"/>
      <c r="B13" s="59"/>
      <c r="C13" s="60"/>
      <c r="D13" s="30" t="s">
        <v>227</v>
      </c>
      <c r="E13" s="31"/>
      <c r="F13" s="61"/>
      <c r="G13" s="62"/>
      <c r="H13" s="65"/>
      <c r="I13" s="61"/>
      <c r="J13" s="62"/>
      <c r="K13" s="64"/>
      <c r="L13" s="64"/>
    </row>
    <row r="14" spans="1:12" s="27" customFormat="1" x14ac:dyDescent="0.25">
      <c r="A14" s="58"/>
      <c r="B14" s="59"/>
      <c r="C14" s="60"/>
      <c r="D14" s="34" t="s">
        <v>228</v>
      </c>
      <c r="E14" s="35">
        <v>5541558778</v>
      </c>
      <c r="F14" s="61"/>
      <c r="G14" s="62"/>
      <c r="H14" s="65"/>
      <c r="I14" s="61"/>
      <c r="J14" s="62"/>
      <c r="K14" s="64"/>
      <c r="L14" s="64"/>
    </row>
    <row r="15" spans="1:12" s="27" customFormat="1" ht="51.75" customHeight="1" x14ac:dyDescent="0.25">
      <c r="A15" s="73"/>
      <c r="B15" s="67" t="s">
        <v>11</v>
      </c>
      <c r="C15" s="68" t="s">
        <v>164</v>
      </c>
      <c r="D15" s="36" t="s">
        <v>231</v>
      </c>
      <c r="E15" s="37" t="s">
        <v>233</v>
      </c>
      <c r="F15" s="69" t="s">
        <v>0</v>
      </c>
      <c r="G15" s="70">
        <v>43776</v>
      </c>
      <c r="H15" s="71">
        <v>9293.2800000000007</v>
      </c>
      <c r="I15" s="69" t="s">
        <v>12</v>
      </c>
      <c r="J15" s="70">
        <v>44141</v>
      </c>
      <c r="K15" s="72" t="s">
        <v>1</v>
      </c>
      <c r="L15" s="72" t="s">
        <v>5</v>
      </c>
    </row>
    <row r="16" spans="1:12" s="27" customFormat="1" ht="54.75" customHeight="1" x14ac:dyDescent="0.25">
      <c r="A16" s="74"/>
      <c r="B16" s="67"/>
      <c r="C16" s="68"/>
      <c r="D16" s="32" t="s">
        <v>230</v>
      </c>
      <c r="E16" s="33" t="s">
        <v>232</v>
      </c>
      <c r="F16" s="69"/>
      <c r="G16" s="70"/>
      <c r="H16" s="71"/>
      <c r="I16" s="69"/>
      <c r="J16" s="70"/>
      <c r="K16" s="72"/>
      <c r="L16" s="72"/>
    </row>
    <row r="17" spans="1:12" s="27" customFormat="1" ht="49.5" customHeight="1" x14ac:dyDescent="0.25">
      <c r="A17" s="52"/>
      <c r="B17" s="59" t="s">
        <v>14</v>
      </c>
      <c r="C17" s="60" t="s">
        <v>165</v>
      </c>
      <c r="D17" s="28" t="s">
        <v>235</v>
      </c>
      <c r="E17" s="29" t="s">
        <v>237</v>
      </c>
      <c r="F17" s="61" t="s">
        <v>0</v>
      </c>
      <c r="G17" s="62">
        <v>43761</v>
      </c>
      <c r="H17" s="65">
        <v>8880.5</v>
      </c>
      <c r="I17" s="61" t="s">
        <v>13</v>
      </c>
      <c r="J17" s="62">
        <v>44126</v>
      </c>
      <c r="K17" s="64" t="s">
        <v>1</v>
      </c>
      <c r="L17" s="64" t="s">
        <v>5</v>
      </c>
    </row>
    <row r="18" spans="1:12" s="27" customFormat="1" ht="48" customHeight="1" x14ac:dyDescent="0.25">
      <c r="A18" s="53"/>
      <c r="B18" s="59"/>
      <c r="C18" s="60"/>
      <c r="D18" s="34" t="s">
        <v>234</v>
      </c>
      <c r="E18" s="35" t="s">
        <v>236</v>
      </c>
      <c r="F18" s="61"/>
      <c r="G18" s="62"/>
      <c r="H18" s="65"/>
      <c r="I18" s="61"/>
      <c r="J18" s="62"/>
      <c r="K18" s="64"/>
      <c r="L18" s="64"/>
    </row>
    <row r="19" spans="1:12" s="27" customFormat="1" ht="69.95" customHeight="1" x14ac:dyDescent="0.25">
      <c r="A19" s="19"/>
      <c r="B19" s="20" t="s">
        <v>15</v>
      </c>
      <c r="C19" s="21">
        <v>29279713000118</v>
      </c>
      <c r="D19" s="20" t="s">
        <v>317</v>
      </c>
      <c r="E19" s="22"/>
      <c r="F19" s="26" t="s">
        <v>0</v>
      </c>
      <c r="G19" s="24">
        <v>43657</v>
      </c>
      <c r="H19" s="25">
        <v>17501.25</v>
      </c>
      <c r="I19" s="26" t="s">
        <v>12</v>
      </c>
      <c r="J19" s="24">
        <v>44022</v>
      </c>
      <c r="K19" s="23" t="s">
        <v>1</v>
      </c>
      <c r="L19" s="23" t="s">
        <v>132</v>
      </c>
    </row>
    <row r="20" spans="1:12" s="27" customFormat="1" ht="42.75" customHeight="1" x14ac:dyDescent="0.25">
      <c r="A20" s="52"/>
      <c r="B20" s="50" t="s">
        <v>398</v>
      </c>
      <c r="C20" s="89">
        <v>35959446000122</v>
      </c>
      <c r="D20" s="28" t="s">
        <v>406</v>
      </c>
      <c r="E20" s="29">
        <v>31019884894</v>
      </c>
      <c r="F20" s="61" t="s">
        <v>0</v>
      </c>
      <c r="G20" s="55">
        <v>43952</v>
      </c>
      <c r="H20" s="48">
        <v>9210.25</v>
      </c>
      <c r="I20" s="98" t="s">
        <v>12</v>
      </c>
      <c r="J20" s="55">
        <v>43951</v>
      </c>
      <c r="K20" s="46" t="s">
        <v>1</v>
      </c>
      <c r="L20" s="46" t="s">
        <v>5</v>
      </c>
    </row>
    <row r="21" spans="1:12" s="27" customFormat="1" ht="28.5" customHeight="1" x14ac:dyDescent="0.25">
      <c r="A21" s="53"/>
      <c r="B21" s="51"/>
      <c r="C21" s="91"/>
      <c r="D21" s="34" t="s">
        <v>407</v>
      </c>
      <c r="E21" s="35">
        <v>13625022605</v>
      </c>
      <c r="F21" s="61"/>
      <c r="G21" s="56"/>
      <c r="H21" s="49"/>
      <c r="I21" s="99"/>
      <c r="J21" s="56"/>
      <c r="K21" s="47"/>
      <c r="L21" s="47"/>
    </row>
    <row r="22" spans="1:12" s="27" customFormat="1" ht="30" customHeight="1" x14ac:dyDescent="0.25">
      <c r="A22" s="75"/>
      <c r="B22" s="67" t="s">
        <v>17</v>
      </c>
      <c r="C22" s="68" t="s">
        <v>202</v>
      </c>
      <c r="D22" s="36" t="s">
        <v>249</v>
      </c>
      <c r="E22" s="37">
        <v>112943616</v>
      </c>
      <c r="F22" s="69" t="s">
        <v>0</v>
      </c>
      <c r="G22" s="70">
        <v>43739</v>
      </c>
      <c r="H22" s="71">
        <v>24869</v>
      </c>
      <c r="I22" s="69" t="s">
        <v>13</v>
      </c>
      <c r="J22" s="70">
        <v>44104</v>
      </c>
      <c r="K22" s="72" t="s">
        <v>1</v>
      </c>
      <c r="L22" s="72" t="s">
        <v>5</v>
      </c>
    </row>
    <row r="23" spans="1:12" s="27" customFormat="1" x14ac:dyDescent="0.25">
      <c r="A23" s="75"/>
      <c r="B23" s="67"/>
      <c r="C23" s="68"/>
      <c r="D23" s="38" t="s">
        <v>248</v>
      </c>
      <c r="E23" s="39">
        <v>24891316899</v>
      </c>
      <c r="F23" s="69"/>
      <c r="G23" s="70"/>
      <c r="H23" s="71"/>
      <c r="I23" s="69"/>
      <c r="J23" s="70"/>
      <c r="K23" s="72"/>
      <c r="L23" s="72"/>
    </row>
    <row r="24" spans="1:12" s="27" customFormat="1" x14ac:dyDescent="0.25">
      <c r="A24" s="75"/>
      <c r="B24" s="67"/>
      <c r="C24" s="68"/>
      <c r="D24" s="38" t="s">
        <v>247</v>
      </c>
      <c r="E24" s="39">
        <v>15077153825</v>
      </c>
      <c r="F24" s="69"/>
      <c r="G24" s="70"/>
      <c r="H24" s="71"/>
      <c r="I24" s="69"/>
      <c r="J24" s="70"/>
      <c r="K24" s="72"/>
      <c r="L24" s="72"/>
    </row>
    <row r="25" spans="1:12" s="27" customFormat="1" x14ac:dyDescent="0.25">
      <c r="A25" s="75"/>
      <c r="B25" s="67"/>
      <c r="C25" s="68"/>
      <c r="D25" s="32" t="s">
        <v>246</v>
      </c>
      <c r="E25" s="33">
        <v>11053861800</v>
      </c>
      <c r="F25" s="69"/>
      <c r="G25" s="70"/>
      <c r="H25" s="71"/>
      <c r="I25" s="69"/>
      <c r="J25" s="70"/>
      <c r="K25" s="72"/>
      <c r="L25" s="72"/>
    </row>
    <row r="26" spans="1:12" s="27" customFormat="1" ht="45" customHeight="1" x14ac:dyDescent="0.25">
      <c r="A26" s="52"/>
      <c r="B26" s="50" t="s">
        <v>388</v>
      </c>
      <c r="C26" s="89">
        <v>61706818000119</v>
      </c>
      <c r="D26" s="30" t="s">
        <v>403</v>
      </c>
      <c r="E26" s="31">
        <v>52803554704</v>
      </c>
      <c r="F26" s="50" t="s">
        <v>0</v>
      </c>
      <c r="G26" s="55">
        <v>43892</v>
      </c>
      <c r="H26" s="48">
        <v>11429</v>
      </c>
      <c r="I26" s="50" t="s">
        <v>389</v>
      </c>
      <c r="J26" s="55">
        <v>44256</v>
      </c>
      <c r="K26" s="46" t="s">
        <v>1</v>
      </c>
      <c r="L26" s="46" t="s">
        <v>132</v>
      </c>
    </row>
    <row r="27" spans="1:12" s="27" customFormat="1" ht="30" x14ac:dyDescent="0.25">
      <c r="A27" s="100"/>
      <c r="B27" s="88"/>
      <c r="C27" s="90"/>
      <c r="D27" s="30" t="s">
        <v>404</v>
      </c>
      <c r="E27" s="31">
        <v>93208685815</v>
      </c>
      <c r="F27" s="88"/>
      <c r="G27" s="92"/>
      <c r="H27" s="63"/>
      <c r="I27" s="88"/>
      <c r="J27" s="92"/>
      <c r="K27" s="93"/>
      <c r="L27" s="93"/>
    </row>
    <row r="28" spans="1:12" s="27" customFormat="1" ht="30" x14ac:dyDescent="0.25">
      <c r="A28" s="53"/>
      <c r="B28" s="51"/>
      <c r="C28" s="91"/>
      <c r="D28" s="30" t="s">
        <v>405</v>
      </c>
      <c r="E28" s="31">
        <v>39774366867</v>
      </c>
      <c r="F28" s="51"/>
      <c r="G28" s="56"/>
      <c r="H28" s="49"/>
      <c r="I28" s="51"/>
      <c r="J28" s="56"/>
      <c r="K28" s="47"/>
      <c r="L28" s="47"/>
    </row>
    <row r="29" spans="1:12" s="27" customFormat="1" ht="15" customHeight="1" x14ac:dyDescent="0.25">
      <c r="A29" s="75"/>
      <c r="B29" s="76" t="s">
        <v>18</v>
      </c>
      <c r="C29" s="68" t="s">
        <v>210</v>
      </c>
      <c r="D29" s="36" t="s">
        <v>252</v>
      </c>
      <c r="E29" s="37">
        <v>6789957618</v>
      </c>
      <c r="F29" s="69" t="s">
        <v>0</v>
      </c>
      <c r="G29" s="70">
        <v>43804</v>
      </c>
      <c r="H29" s="71">
        <v>22482.7</v>
      </c>
      <c r="I29" s="69" t="s">
        <v>9</v>
      </c>
      <c r="J29" s="70">
        <v>44196</v>
      </c>
      <c r="K29" s="72" t="s">
        <v>1</v>
      </c>
      <c r="L29" s="72" t="s">
        <v>5</v>
      </c>
    </row>
    <row r="30" spans="1:12" s="27" customFormat="1" x14ac:dyDescent="0.25">
      <c r="A30" s="75"/>
      <c r="B30" s="77"/>
      <c r="C30" s="68"/>
      <c r="D30" s="38" t="s">
        <v>251</v>
      </c>
      <c r="E30" s="39">
        <v>5398834681</v>
      </c>
      <c r="F30" s="69"/>
      <c r="G30" s="70"/>
      <c r="H30" s="71"/>
      <c r="I30" s="69"/>
      <c r="J30" s="70"/>
      <c r="K30" s="72"/>
      <c r="L30" s="72"/>
    </row>
    <row r="31" spans="1:12" s="27" customFormat="1" x14ac:dyDescent="0.25">
      <c r="A31" s="75"/>
      <c r="B31" s="78"/>
      <c r="C31" s="68"/>
      <c r="D31" s="32" t="s">
        <v>250</v>
      </c>
      <c r="E31" s="33">
        <v>8975436616</v>
      </c>
      <c r="F31" s="69"/>
      <c r="G31" s="70"/>
      <c r="H31" s="71"/>
      <c r="I31" s="69"/>
      <c r="J31" s="70"/>
      <c r="K31" s="72"/>
      <c r="L31" s="72"/>
    </row>
    <row r="32" spans="1:12" s="27" customFormat="1" x14ac:dyDescent="0.25">
      <c r="A32" s="58"/>
      <c r="B32" s="59" t="s">
        <v>19</v>
      </c>
      <c r="C32" s="60" t="s">
        <v>166</v>
      </c>
      <c r="D32" s="28" t="s">
        <v>254</v>
      </c>
      <c r="E32" s="29" t="s">
        <v>256</v>
      </c>
      <c r="F32" s="61" t="s">
        <v>0</v>
      </c>
      <c r="G32" s="62">
        <v>43761</v>
      </c>
      <c r="H32" s="65">
        <v>37170.160000000003</v>
      </c>
      <c r="I32" s="61" t="s">
        <v>20</v>
      </c>
      <c r="J32" s="62">
        <v>44126</v>
      </c>
      <c r="K32" s="64" t="s">
        <v>1</v>
      </c>
      <c r="L32" s="64" t="s">
        <v>5</v>
      </c>
    </row>
    <row r="33" spans="1:12" s="27" customFormat="1" x14ac:dyDescent="0.25">
      <c r="A33" s="58"/>
      <c r="B33" s="59"/>
      <c r="C33" s="60"/>
      <c r="D33" s="34" t="s">
        <v>253</v>
      </c>
      <c r="E33" s="35" t="s">
        <v>255</v>
      </c>
      <c r="F33" s="61"/>
      <c r="G33" s="62"/>
      <c r="H33" s="65"/>
      <c r="I33" s="61"/>
      <c r="J33" s="62"/>
      <c r="K33" s="64"/>
      <c r="L33" s="64"/>
    </row>
    <row r="34" spans="1:12" s="27" customFormat="1" x14ac:dyDescent="0.25">
      <c r="A34" s="75"/>
      <c r="B34" s="67" t="s">
        <v>21</v>
      </c>
      <c r="C34" s="68" t="s">
        <v>167</v>
      </c>
      <c r="D34" s="36" t="s">
        <v>258</v>
      </c>
      <c r="E34" s="37" t="s">
        <v>260</v>
      </c>
      <c r="F34" s="69" t="s">
        <v>0</v>
      </c>
      <c r="G34" s="70">
        <v>43710</v>
      </c>
      <c r="H34" s="71">
        <v>2072</v>
      </c>
      <c r="I34" s="69" t="s">
        <v>22</v>
      </c>
      <c r="J34" s="70">
        <v>44075</v>
      </c>
      <c r="K34" s="72" t="s">
        <v>1</v>
      </c>
      <c r="L34" s="72" t="s">
        <v>5</v>
      </c>
    </row>
    <row r="35" spans="1:12" s="27" customFormat="1" x14ac:dyDescent="0.25">
      <c r="A35" s="75"/>
      <c r="B35" s="67"/>
      <c r="C35" s="68"/>
      <c r="D35" s="32" t="s">
        <v>257</v>
      </c>
      <c r="E35" s="33" t="s">
        <v>259</v>
      </c>
      <c r="F35" s="69"/>
      <c r="G35" s="70"/>
      <c r="H35" s="71"/>
      <c r="I35" s="69"/>
      <c r="J35" s="70"/>
      <c r="K35" s="72"/>
      <c r="L35" s="72"/>
    </row>
    <row r="36" spans="1:12" s="27" customFormat="1" x14ac:dyDescent="0.25">
      <c r="A36" s="58"/>
      <c r="B36" s="59" t="s">
        <v>23</v>
      </c>
      <c r="C36" s="60" t="s">
        <v>168</v>
      </c>
      <c r="D36" s="28" t="s">
        <v>263</v>
      </c>
      <c r="E36" s="29" t="s">
        <v>266</v>
      </c>
      <c r="F36" s="61" t="s">
        <v>0</v>
      </c>
      <c r="G36" s="62">
        <v>43619</v>
      </c>
      <c r="H36" s="65">
        <v>17369.599999999999</v>
      </c>
      <c r="I36" s="61" t="s">
        <v>24</v>
      </c>
      <c r="J36" s="62">
        <v>43984</v>
      </c>
      <c r="K36" s="64" t="s">
        <v>1</v>
      </c>
      <c r="L36" s="64" t="s">
        <v>5</v>
      </c>
    </row>
    <row r="37" spans="1:12" s="27" customFormat="1" x14ac:dyDescent="0.25">
      <c r="A37" s="58"/>
      <c r="B37" s="59"/>
      <c r="C37" s="60"/>
      <c r="D37" s="30" t="s">
        <v>262</v>
      </c>
      <c r="E37" s="31" t="s">
        <v>265</v>
      </c>
      <c r="F37" s="61"/>
      <c r="G37" s="62"/>
      <c r="H37" s="65"/>
      <c r="I37" s="61"/>
      <c r="J37" s="62"/>
      <c r="K37" s="64"/>
      <c r="L37" s="64"/>
    </row>
    <row r="38" spans="1:12" s="27" customFormat="1" x14ac:dyDescent="0.25">
      <c r="A38" s="58"/>
      <c r="B38" s="59"/>
      <c r="C38" s="60"/>
      <c r="D38" s="34" t="s">
        <v>261</v>
      </c>
      <c r="E38" s="35" t="s">
        <v>264</v>
      </c>
      <c r="F38" s="61"/>
      <c r="G38" s="62"/>
      <c r="H38" s="65"/>
      <c r="I38" s="61"/>
      <c r="J38" s="62"/>
      <c r="K38" s="64"/>
      <c r="L38" s="64"/>
    </row>
    <row r="39" spans="1:12" s="27" customFormat="1" x14ac:dyDescent="0.25">
      <c r="A39" s="75"/>
      <c r="B39" s="67" t="s">
        <v>25</v>
      </c>
      <c r="C39" s="68" t="s">
        <v>211</v>
      </c>
      <c r="D39" s="36" t="s">
        <v>267</v>
      </c>
      <c r="E39" s="37">
        <v>78095913634</v>
      </c>
      <c r="F39" s="69" t="s">
        <v>0</v>
      </c>
      <c r="G39" s="70">
        <v>43724</v>
      </c>
      <c r="H39" s="71">
        <v>16609.41</v>
      </c>
      <c r="I39" s="69" t="s">
        <v>7</v>
      </c>
      <c r="J39" s="70">
        <v>44089</v>
      </c>
      <c r="K39" s="72" t="s">
        <v>1</v>
      </c>
      <c r="L39" s="72" t="s">
        <v>5</v>
      </c>
    </row>
    <row r="40" spans="1:12" s="27" customFormat="1" x14ac:dyDescent="0.25">
      <c r="A40" s="75"/>
      <c r="B40" s="67"/>
      <c r="C40" s="68"/>
      <c r="D40" s="38" t="s">
        <v>268</v>
      </c>
      <c r="E40" s="39">
        <v>74274040844</v>
      </c>
      <c r="F40" s="69"/>
      <c r="G40" s="70"/>
      <c r="H40" s="71"/>
      <c r="I40" s="69"/>
      <c r="J40" s="70"/>
      <c r="K40" s="72"/>
      <c r="L40" s="72"/>
    </row>
    <row r="41" spans="1:12" s="27" customFormat="1" x14ac:dyDescent="0.25">
      <c r="A41" s="75"/>
      <c r="B41" s="67"/>
      <c r="C41" s="68"/>
      <c r="D41" s="38" t="s">
        <v>269</v>
      </c>
      <c r="E41" s="39">
        <v>25851071672</v>
      </c>
      <c r="F41" s="69"/>
      <c r="G41" s="70"/>
      <c r="H41" s="71"/>
      <c r="I41" s="69"/>
      <c r="J41" s="70"/>
      <c r="K41" s="72"/>
      <c r="L41" s="72"/>
    </row>
    <row r="42" spans="1:12" s="27" customFormat="1" x14ac:dyDescent="0.25">
      <c r="A42" s="75"/>
      <c r="B42" s="67"/>
      <c r="C42" s="68"/>
      <c r="D42" s="38" t="s">
        <v>270</v>
      </c>
      <c r="E42" s="39">
        <v>34891448806</v>
      </c>
      <c r="F42" s="69"/>
      <c r="G42" s="70"/>
      <c r="H42" s="71"/>
      <c r="I42" s="69"/>
      <c r="J42" s="70"/>
      <c r="K42" s="72"/>
      <c r="L42" s="72"/>
    </row>
    <row r="43" spans="1:12" s="27" customFormat="1" x14ac:dyDescent="0.25">
      <c r="A43" s="75"/>
      <c r="B43" s="67"/>
      <c r="C43" s="68"/>
      <c r="D43" s="38" t="s">
        <v>271</v>
      </c>
      <c r="E43" s="39">
        <v>8374181869</v>
      </c>
      <c r="F43" s="69"/>
      <c r="G43" s="70"/>
      <c r="H43" s="71"/>
      <c r="I43" s="69"/>
      <c r="J43" s="70"/>
      <c r="K43" s="72"/>
      <c r="L43" s="72"/>
    </row>
    <row r="44" spans="1:12" s="27" customFormat="1" x14ac:dyDescent="0.25">
      <c r="A44" s="75"/>
      <c r="B44" s="67"/>
      <c r="C44" s="68"/>
      <c r="D44" s="38" t="s">
        <v>272</v>
      </c>
      <c r="E44" s="39">
        <v>32191098886</v>
      </c>
      <c r="F44" s="69"/>
      <c r="G44" s="70"/>
      <c r="H44" s="71"/>
      <c r="I44" s="69"/>
      <c r="J44" s="70"/>
      <c r="K44" s="72"/>
      <c r="L44" s="72"/>
    </row>
    <row r="45" spans="1:12" s="27" customFormat="1" x14ac:dyDescent="0.25">
      <c r="A45" s="75"/>
      <c r="B45" s="67"/>
      <c r="C45" s="68"/>
      <c r="D45" s="38" t="s">
        <v>273</v>
      </c>
      <c r="E45" s="39">
        <v>28835834805</v>
      </c>
      <c r="F45" s="69"/>
      <c r="G45" s="70"/>
      <c r="H45" s="71"/>
      <c r="I45" s="69"/>
      <c r="J45" s="70"/>
      <c r="K45" s="72"/>
      <c r="L45" s="72"/>
    </row>
    <row r="46" spans="1:12" s="27" customFormat="1" x14ac:dyDescent="0.25">
      <c r="A46" s="75"/>
      <c r="B46" s="67"/>
      <c r="C46" s="68"/>
      <c r="D46" s="38" t="s">
        <v>274</v>
      </c>
      <c r="E46" s="39">
        <v>33743794861</v>
      </c>
      <c r="F46" s="69"/>
      <c r="G46" s="70"/>
      <c r="H46" s="71"/>
      <c r="I46" s="69"/>
      <c r="J46" s="70"/>
      <c r="K46" s="72"/>
      <c r="L46" s="72"/>
    </row>
    <row r="47" spans="1:12" s="27" customFormat="1" ht="69.95" customHeight="1" x14ac:dyDescent="0.25">
      <c r="A47" s="13"/>
      <c r="B47" s="11" t="s">
        <v>57</v>
      </c>
      <c r="C47" s="14" t="s">
        <v>169</v>
      </c>
      <c r="D47" s="11" t="s">
        <v>170</v>
      </c>
      <c r="E47" s="12" t="s">
        <v>171</v>
      </c>
      <c r="F47" s="18" t="s">
        <v>0</v>
      </c>
      <c r="G47" s="16">
        <v>43809</v>
      </c>
      <c r="H47" s="17">
        <v>32873.25</v>
      </c>
      <c r="I47" s="18" t="s">
        <v>126</v>
      </c>
      <c r="J47" s="16">
        <v>44196</v>
      </c>
      <c r="K47" s="15" t="s">
        <v>1</v>
      </c>
      <c r="L47" s="15" t="s">
        <v>5</v>
      </c>
    </row>
    <row r="48" spans="1:12" s="27" customFormat="1" ht="69.95" customHeight="1" x14ac:dyDescent="0.25">
      <c r="A48" s="19"/>
      <c r="B48" s="20" t="s">
        <v>26</v>
      </c>
      <c r="C48" s="21" t="s">
        <v>172</v>
      </c>
      <c r="D48" s="20" t="s">
        <v>173</v>
      </c>
      <c r="E48" s="22" t="s">
        <v>174</v>
      </c>
      <c r="F48" s="26" t="s">
        <v>0</v>
      </c>
      <c r="G48" s="24">
        <v>43739</v>
      </c>
      <c r="H48" s="25">
        <v>131063.56</v>
      </c>
      <c r="I48" s="26" t="s">
        <v>13</v>
      </c>
      <c r="J48" s="24">
        <v>44104</v>
      </c>
      <c r="K48" s="23" t="s">
        <v>1</v>
      </c>
      <c r="L48" s="23" t="s">
        <v>5</v>
      </c>
    </row>
    <row r="49" spans="1:12" s="27" customFormat="1" x14ac:dyDescent="0.25">
      <c r="A49" s="58"/>
      <c r="B49" s="59" t="s">
        <v>29</v>
      </c>
      <c r="C49" s="60" t="s">
        <v>212</v>
      </c>
      <c r="D49" s="28" t="s">
        <v>359</v>
      </c>
      <c r="E49" s="29">
        <v>26097929803</v>
      </c>
      <c r="F49" s="61" t="s">
        <v>0</v>
      </c>
      <c r="G49" s="62">
        <v>43619</v>
      </c>
      <c r="H49" s="65">
        <v>41506.239999999998</v>
      </c>
      <c r="I49" s="61" t="s">
        <v>28</v>
      </c>
      <c r="J49" s="62">
        <v>43984</v>
      </c>
      <c r="K49" s="64" t="s">
        <v>1</v>
      </c>
      <c r="L49" s="64" t="s">
        <v>5</v>
      </c>
    </row>
    <row r="50" spans="1:12" s="27" customFormat="1" x14ac:dyDescent="0.25">
      <c r="A50" s="58"/>
      <c r="B50" s="59"/>
      <c r="C50" s="60"/>
      <c r="D50" s="30" t="s">
        <v>277</v>
      </c>
      <c r="E50" s="31">
        <v>15628565881</v>
      </c>
      <c r="F50" s="61"/>
      <c r="G50" s="62"/>
      <c r="H50" s="65"/>
      <c r="I50" s="61"/>
      <c r="J50" s="62"/>
      <c r="K50" s="64"/>
      <c r="L50" s="64"/>
    </row>
    <row r="51" spans="1:12" s="27" customFormat="1" x14ac:dyDescent="0.25">
      <c r="A51" s="58"/>
      <c r="B51" s="59"/>
      <c r="C51" s="60"/>
      <c r="D51" s="30" t="s">
        <v>360</v>
      </c>
      <c r="E51" s="31">
        <v>29751843871</v>
      </c>
      <c r="F51" s="61"/>
      <c r="G51" s="62"/>
      <c r="H51" s="65"/>
      <c r="I51" s="61"/>
      <c r="J51" s="62"/>
      <c r="K51" s="64"/>
      <c r="L51" s="64"/>
    </row>
    <row r="52" spans="1:12" s="27" customFormat="1" x14ac:dyDescent="0.25">
      <c r="A52" s="58"/>
      <c r="B52" s="59"/>
      <c r="C52" s="60"/>
      <c r="D52" s="30" t="s">
        <v>361</v>
      </c>
      <c r="E52" s="31">
        <v>311820348</v>
      </c>
      <c r="F52" s="61"/>
      <c r="G52" s="62"/>
      <c r="H52" s="65"/>
      <c r="I52" s="61"/>
      <c r="J52" s="62"/>
      <c r="K52" s="64"/>
      <c r="L52" s="64"/>
    </row>
    <row r="53" spans="1:12" s="27" customFormat="1" x14ac:dyDescent="0.25">
      <c r="A53" s="58"/>
      <c r="B53" s="59"/>
      <c r="C53" s="60"/>
      <c r="D53" s="34" t="s">
        <v>276</v>
      </c>
      <c r="E53" s="35">
        <v>22867927803</v>
      </c>
      <c r="F53" s="61"/>
      <c r="G53" s="62"/>
      <c r="H53" s="65"/>
      <c r="I53" s="61"/>
      <c r="J53" s="62"/>
      <c r="K53" s="64"/>
      <c r="L53" s="64"/>
    </row>
    <row r="54" spans="1:12" s="27" customFormat="1" ht="69.95" customHeight="1" x14ac:dyDescent="0.25">
      <c r="A54" s="19"/>
      <c r="B54" s="20" t="s">
        <v>30</v>
      </c>
      <c r="C54" s="21" t="s">
        <v>213</v>
      </c>
      <c r="D54" s="20" t="s">
        <v>214</v>
      </c>
      <c r="E54" s="22" t="s">
        <v>321</v>
      </c>
      <c r="F54" s="26" t="s">
        <v>0</v>
      </c>
      <c r="G54" s="24">
        <v>43767</v>
      </c>
      <c r="H54" s="25">
        <v>11127.2</v>
      </c>
      <c r="I54" s="26" t="s">
        <v>31</v>
      </c>
      <c r="J54" s="24">
        <v>44132</v>
      </c>
      <c r="K54" s="23" t="s">
        <v>1</v>
      </c>
      <c r="L54" s="23" t="s">
        <v>5</v>
      </c>
    </row>
    <row r="55" spans="1:12" s="27" customFormat="1" ht="69.95" customHeight="1" x14ac:dyDescent="0.25">
      <c r="A55" s="13"/>
      <c r="B55" s="11" t="s">
        <v>32</v>
      </c>
      <c r="C55" s="14" t="s">
        <v>215</v>
      </c>
      <c r="D55" s="11" t="s">
        <v>216</v>
      </c>
      <c r="E55" s="12" t="s">
        <v>217</v>
      </c>
      <c r="F55" s="18" t="s">
        <v>0</v>
      </c>
      <c r="G55" s="16">
        <v>43671</v>
      </c>
      <c r="H55" s="17">
        <v>23706.7</v>
      </c>
      <c r="I55" s="18" t="s">
        <v>28</v>
      </c>
      <c r="J55" s="16">
        <v>44036</v>
      </c>
      <c r="K55" s="15" t="s">
        <v>1</v>
      </c>
      <c r="L55" s="15" t="s">
        <v>5</v>
      </c>
    </row>
    <row r="56" spans="1:12" s="27" customFormat="1" ht="69.95" customHeight="1" x14ac:dyDescent="0.25">
      <c r="A56" s="19"/>
      <c r="B56" s="20" t="s">
        <v>33</v>
      </c>
      <c r="C56" s="21" t="s">
        <v>176</v>
      </c>
      <c r="D56" s="20" t="s">
        <v>177</v>
      </c>
      <c r="E56" s="22" t="s">
        <v>178</v>
      </c>
      <c r="F56" s="26" t="s">
        <v>0</v>
      </c>
      <c r="G56" s="24">
        <v>43709</v>
      </c>
      <c r="H56" s="25">
        <v>9420.06</v>
      </c>
      <c r="I56" s="26" t="s">
        <v>28</v>
      </c>
      <c r="J56" s="24">
        <v>44074</v>
      </c>
      <c r="K56" s="23" t="s">
        <v>1</v>
      </c>
      <c r="L56" s="23" t="s">
        <v>5</v>
      </c>
    </row>
    <row r="57" spans="1:12" s="27" customFormat="1" ht="33" customHeight="1" x14ac:dyDescent="0.25">
      <c r="A57" s="101"/>
      <c r="B57" s="94" t="s">
        <v>34</v>
      </c>
      <c r="C57" s="89" t="s">
        <v>197</v>
      </c>
      <c r="D57" s="28" t="s">
        <v>279</v>
      </c>
      <c r="E57" s="29">
        <v>28991596827</v>
      </c>
      <c r="F57" s="50" t="s">
        <v>0</v>
      </c>
      <c r="G57" s="55">
        <v>43783</v>
      </c>
      <c r="H57" s="48">
        <v>40017.4</v>
      </c>
      <c r="I57" s="50" t="s">
        <v>35</v>
      </c>
      <c r="J57" s="55">
        <v>44148</v>
      </c>
      <c r="K57" s="46" t="s">
        <v>1</v>
      </c>
      <c r="L57" s="46" t="s">
        <v>5</v>
      </c>
    </row>
    <row r="58" spans="1:12" s="27" customFormat="1" ht="33" customHeight="1" x14ac:dyDescent="0.25">
      <c r="A58" s="102"/>
      <c r="B58" s="95"/>
      <c r="C58" s="91"/>
      <c r="D58" s="34" t="s">
        <v>278</v>
      </c>
      <c r="E58" s="35">
        <v>33450158899</v>
      </c>
      <c r="F58" s="51"/>
      <c r="G58" s="56"/>
      <c r="H58" s="49"/>
      <c r="I58" s="51"/>
      <c r="J58" s="56"/>
      <c r="K58" s="47"/>
      <c r="L58" s="47"/>
    </row>
    <row r="59" spans="1:12" s="27" customFormat="1" ht="42" customHeight="1" x14ac:dyDescent="0.25">
      <c r="A59" s="73"/>
      <c r="B59" s="67" t="s">
        <v>43</v>
      </c>
      <c r="C59" s="68" t="s">
        <v>179</v>
      </c>
      <c r="D59" s="36" t="s">
        <v>281</v>
      </c>
      <c r="E59" s="37">
        <v>22262615837</v>
      </c>
      <c r="F59" s="81" t="s">
        <v>0</v>
      </c>
      <c r="G59" s="83">
        <v>43718</v>
      </c>
      <c r="H59" s="85">
        <v>8225.74</v>
      </c>
      <c r="I59" s="69" t="s">
        <v>71</v>
      </c>
      <c r="J59" s="83">
        <v>44083</v>
      </c>
      <c r="K59" s="79" t="s">
        <v>1</v>
      </c>
      <c r="L59" s="79" t="s">
        <v>5</v>
      </c>
    </row>
    <row r="60" spans="1:12" s="27" customFormat="1" ht="39" customHeight="1" x14ac:dyDescent="0.25">
      <c r="A60" s="74"/>
      <c r="B60" s="67"/>
      <c r="C60" s="68"/>
      <c r="D60" s="32" t="s">
        <v>280</v>
      </c>
      <c r="E60" s="33" t="s">
        <v>282</v>
      </c>
      <c r="F60" s="82"/>
      <c r="G60" s="84"/>
      <c r="H60" s="86"/>
      <c r="I60" s="69"/>
      <c r="J60" s="84"/>
      <c r="K60" s="80"/>
      <c r="L60" s="80"/>
    </row>
    <row r="61" spans="1:12" s="27" customFormat="1" ht="44.25" customHeight="1" x14ac:dyDescent="0.25">
      <c r="A61" s="52"/>
      <c r="B61" s="59" t="s">
        <v>40</v>
      </c>
      <c r="C61" s="60" t="s">
        <v>183</v>
      </c>
      <c r="D61" s="28" t="s">
        <v>380</v>
      </c>
      <c r="E61" s="29" t="s">
        <v>382</v>
      </c>
      <c r="F61" s="61" t="s">
        <v>0</v>
      </c>
      <c r="G61" s="62">
        <v>43696</v>
      </c>
      <c r="H61" s="65">
        <v>56496.3</v>
      </c>
      <c r="I61" s="61" t="s">
        <v>74</v>
      </c>
      <c r="J61" s="62">
        <v>44061</v>
      </c>
      <c r="K61" s="64" t="s">
        <v>1</v>
      </c>
      <c r="L61" s="64" t="s">
        <v>5</v>
      </c>
    </row>
    <row r="62" spans="1:12" s="27" customFormat="1" ht="38.25" customHeight="1" x14ac:dyDescent="0.25">
      <c r="A62" s="53"/>
      <c r="B62" s="59"/>
      <c r="C62" s="60"/>
      <c r="D62" s="34" t="s">
        <v>379</v>
      </c>
      <c r="E62" s="35" t="s">
        <v>381</v>
      </c>
      <c r="F62" s="61"/>
      <c r="G62" s="62"/>
      <c r="H62" s="65"/>
      <c r="I62" s="61"/>
      <c r="J62" s="62"/>
      <c r="K62" s="64"/>
      <c r="L62" s="64"/>
    </row>
    <row r="63" spans="1:12" s="27" customFormat="1" ht="48.75" customHeight="1" x14ac:dyDescent="0.25">
      <c r="A63" s="73"/>
      <c r="B63" s="81" t="s">
        <v>390</v>
      </c>
      <c r="C63" s="96"/>
      <c r="D63" s="36" t="s">
        <v>228</v>
      </c>
      <c r="E63" s="37">
        <v>5541558778</v>
      </c>
      <c r="F63" s="81" t="s">
        <v>0</v>
      </c>
      <c r="G63" s="83">
        <v>43864</v>
      </c>
      <c r="H63" s="85">
        <v>8404.24</v>
      </c>
      <c r="I63" s="81" t="s">
        <v>408</v>
      </c>
      <c r="J63" s="83">
        <v>44229</v>
      </c>
      <c r="K63" s="79" t="s">
        <v>1</v>
      </c>
      <c r="L63" s="79" t="s">
        <v>5</v>
      </c>
    </row>
    <row r="64" spans="1:12" s="27" customFormat="1" ht="48.75" customHeight="1" x14ac:dyDescent="0.25">
      <c r="A64" s="74"/>
      <c r="B64" s="82"/>
      <c r="C64" s="97"/>
      <c r="D64" s="32" t="s">
        <v>229</v>
      </c>
      <c r="E64" s="33">
        <v>4986287605</v>
      </c>
      <c r="F64" s="82"/>
      <c r="G64" s="84"/>
      <c r="H64" s="86"/>
      <c r="I64" s="82"/>
      <c r="J64" s="84"/>
      <c r="K64" s="80"/>
      <c r="L64" s="80"/>
    </row>
    <row r="65" spans="1:12" s="27" customFormat="1" ht="69.95" customHeight="1" x14ac:dyDescent="0.25">
      <c r="A65" s="13"/>
      <c r="B65" s="11" t="s">
        <v>37</v>
      </c>
      <c r="C65" s="14">
        <v>37603140668</v>
      </c>
      <c r="D65" s="11" t="s">
        <v>315</v>
      </c>
      <c r="E65" s="12">
        <v>37603140668</v>
      </c>
      <c r="F65" s="18" t="s">
        <v>0</v>
      </c>
      <c r="G65" s="16">
        <v>43619</v>
      </c>
      <c r="H65" s="17">
        <v>35075.410000000003</v>
      </c>
      <c r="I65" s="18" t="s">
        <v>63</v>
      </c>
      <c r="J65" s="16">
        <v>43984</v>
      </c>
      <c r="K65" s="15" t="s">
        <v>1</v>
      </c>
      <c r="L65" s="15" t="s">
        <v>5</v>
      </c>
    </row>
    <row r="66" spans="1:12" s="27" customFormat="1" ht="21.75" customHeight="1" x14ac:dyDescent="0.25">
      <c r="A66" s="66"/>
      <c r="B66" s="67" t="s">
        <v>39</v>
      </c>
      <c r="C66" s="68" t="s">
        <v>218</v>
      </c>
      <c r="D66" s="36" t="s">
        <v>283</v>
      </c>
      <c r="E66" s="37">
        <v>20599841818</v>
      </c>
      <c r="F66" s="69" t="s">
        <v>0</v>
      </c>
      <c r="G66" s="70">
        <v>43634</v>
      </c>
      <c r="H66" s="71">
        <v>11269.04</v>
      </c>
      <c r="I66" s="69" t="s">
        <v>75</v>
      </c>
      <c r="J66" s="70">
        <v>43999</v>
      </c>
      <c r="K66" s="72" t="s">
        <v>1</v>
      </c>
      <c r="L66" s="72" t="s">
        <v>5</v>
      </c>
    </row>
    <row r="67" spans="1:12" s="27" customFormat="1" ht="19.5" customHeight="1" x14ac:dyDescent="0.25">
      <c r="A67" s="66"/>
      <c r="B67" s="67"/>
      <c r="C67" s="68"/>
      <c r="D67" s="38" t="s">
        <v>284</v>
      </c>
      <c r="E67" s="39">
        <v>21441659803</v>
      </c>
      <c r="F67" s="69"/>
      <c r="G67" s="70"/>
      <c r="H67" s="71"/>
      <c r="I67" s="69"/>
      <c r="J67" s="70"/>
      <c r="K67" s="72"/>
      <c r="L67" s="72"/>
    </row>
    <row r="68" spans="1:12" s="27" customFormat="1" ht="17.25" customHeight="1" x14ac:dyDescent="0.25">
      <c r="A68" s="66"/>
      <c r="B68" s="67"/>
      <c r="C68" s="68"/>
      <c r="D68" s="32" t="s">
        <v>285</v>
      </c>
      <c r="E68" s="33">
        <v>10942129890</v>
      </c>
      <c r="F68" s="69"/>
      <c r="G68" s="70"/>
      <c r="H68" s="71"/>
      <c r="I68" s="69"/>
      <c r="J68" s="70"/>
      <c r="K68" s="72"/>
      <c r="L68" s="72"/>
    </row>
    <row r="69" spans="1:12" s="27" customFormat="1" ht="69.95" customHeight="1" x14ac:dyDescent="0.25">
      <c r="A69" s="13"/>
      <c r="B69" s="11" t="s">
        <v>41</v>
      </c>
      <c r="C69" s="14">
        <v>25311216000107</v>
      </c>
      <c r="D69" s="11" t="s">
        <v>383</v>
      </c>
      <c r="E69" s="12">
        <v>35155068886</v>
      </c>
      <c r="F69" s="18" t="s">
        <v>0</v>
      </c>
      <c r="G69" s="16">
        <v>43697</v>
      </c>
      <c r="H69" s="17">
        <v>3894</v>
      </c>
      <c r="I69" s="18" t="s">
        <v>76</v>
      </c>
      <c r="J69" s="16">
        <v>44062</v>
      </c>
      <c r="K69" s="15" t="s">
        <v>1</v>
      </c>
      <c r="L69" s="15" t="s">
        <v>5</v>
      </c>
    </row>
    <row r="70" spans="1:12" s="27" customFormat="1" ht="46.5" customHeight="1" x14ac:dyDescent="0.25">
      <c r="A70" s="73"/>
      <c r="B70" s="67" t="s">
        <v>38</v>
      </c>
      <c r="C70" s="68" t="s">
        <v>184</v>
      </c>
      <c r="D70" s="36" t="s">
        <v>287</v>
      </c>
      <c r="E70" s="37" t="s">
        <v>289</v>
      </c>
      <c r="F70" s="81" t="s">
        <v>0</v>
      </c>
      <c r="G70" s="83">
        <v>43619</v>
      </c>
      <c r="H70" s="85">
        <v>45270.48</v>
      </c>
      <c r="I70" s="69" t="s">
        <v>28</v>
      </c>
      <c r="J70" s="83">
        <v>43984</v>
      </c>
      <c r="K70" s="79" t="s">
        <v>1</v>
      </c>
      <c r="L70" s="79" t="s">
        <v>5</v>
      </c>
    </row>
    <row r="71" spans="1:12" s="27" customFormat="1" ht="36.75" customHeight="1" x14ac:dyDescent="0.25">
      <c r="A71" s="74"/>
      <c r="B71" s="67"/>
      <c r="C71" s="68"/>
      <c r="D71" s="32" t="s">
        <v>286</v>
      </c>
      <c r="E71" s="33" t="s">
        <v>288</v>
      </c>
      <c r="F71" s="82"/>
      <c r="G71" s="84"/>
      <c r="H71" s="86"/>
      <c r="I71" s="69"/>
      <c r="J71" s="84"/>
      <c r="K71" s="80"/>
      <c r="L71" s="80"/>
    </row>
    <row r="72" spans="1:12" s="27" customFormat="1" ht="33.75" customHeight="1" x14ac:dyDescent="0.25">
      <c r="A72" s="52"/>
      <c r="B72" s="59" t="s">
        <v>42</v>
      </c>
      <c r="C72" s="60" t="s">
        <v>185</v>
      </c>
      <c r="D72" s="28" t="s">
        <v>291</v>
      </c>
      <c r="E72" s="29" t="s">
        <v>293</v>
      </c>
      <c r="F72" s="50" t="s">
        <v>0</v>
      </c>
      <c r="G72" s="55">
        <v>43710</v>
      </c>
      <c r="H72" s="48">
        <v>15737.1</v>
      </c>
      <c r="I72" s="61" t="s">
        <v>78</v>
      </c>
      <c r="J72" s="55">
        <v>44075</v>
      </c>
      <c r="K72" s="46" t="s">
        <v>1</v>
      </c>
      <c r="L72" s="46" t="s">
        <v>5</v>
      </c>
    </row>
    <row r="73" spans="1:12" s="27" customFormat="1" ht="28.5" customHeight="1" x14ac:dyDescent="0.25">
      <c r="A73" s="53"/>
      <c r="B73" s="59"/>
      <c r="C73" s="60"/>
      <c r="D73" s="34" t="s">
        <v>290</v>
      </c>
      <c r="E73" s="35" t="s">
        <v>292</v>
      </c>
      <c r="F73" s="51"/>
      <c r="G73" s="56"/>
      <c r="H73" s="49"/>
      <c r="I73" s="61"/>
      <c r="J73" s="56"/>
      <c r="K73" s="47"/>
      <c r="L73" s="47"/>
    </row>
    <row r="74" spans="1:12" s="27" customFormat="1" ht="28.5" customHeight="1" x14ac:dyDescent="0.25">
      <c r="A74" s="73"/>
      <c r="B74" s="81" t="s">
        <v>145</v>
      </c>
      <c r="C74" s="96">
        <v>17739547000106</v>
      </c>
      <c r="D74" s="38" t="s">
        <v>418</v>
      </c>
      <c r="E74" s="39">
        <v>31227321813</v>
      </c>
      <c r="F74" s="81" t="s">
        <v>411</v>
      </c>
      <c r="G74" s="83">
        <v>43830</v>
      </c>
      <c r="H74" s="85">
        <v>1755.2</v>
      </c>
      <c r="I74" s="81" t="s">
        <v>420</v>
      </c>
      <c r="J74" s="83">
        <v>44196</v>
      </c>
      <c r="K74" s="79" t="s">
        <v>1</v>
      </c>
      <c r="L74" s="79" t="s">
        <v>132</v>
      </c>
    </row>
    <row r="75" spans="1:12" s="27" customFormat="1" ht="28.5" customHeight="1" x14ac:dyDescent="0.25">
      <c r="A75" s="74"/>
      <c r="B75" s="82"/>
      <c r="C75" s="97"/>
      <c r="D75" s="38" t="s">
        <v>419</v>
      </c>
      <c r="E75" s="39">
        <v>36837762850</v>
      </c>
      <c r="F75" s="82"/>
      <c r="G75" s="84"/>
      <c r="H75" s="86"/>
      <c r="I75" s="82"/>
      <c r="J75" s="84"/>
      <c r="K75" s="80"/>
      <c r="L75" s="80"/>
    </row>
    <row r="76" spans="1:12" s="27" customFormat="1" ht="45" customHeight="1" x14ac:dyDescent="0.25">
      <c r="A76" s="52"/>
      <c r="B76" s="94" t="s">
        <v>391</v>
      </c>
      <c r="C76" s="89">
        <v>31303689000157</v>
      </c>
      <c r="D76" s="30" t="s">
        <v>414</v>
      </c>
      <c r="E76" s="31">
        <v>711907323</v>
      </c>
      <c r="F76" s="50" t="s">
        <v>411</v>
      </c>
      <c r="G76" s="55">
        <v>43906</v>
      </c>
      <c r="H76" s="48">
        <v>656.05</v>
      </c>
      <c r="I76" s="50" t="s">
        <v>408</v>
      </c>
      <c r="J76" s="55">
        <v>43920</v>
      </c>
      <c r="K76" s="46" t="s">
        <v>1</v>
      </c>
      <c r="L76" s="46" t="s">
        <v>132</v>
      </c>
    </row>
    <row r="77" spans="1:12" s="27" customFormat="1" ht="45" customHeight="1" x14ac:dyDescent="0.25">
      <c r="A77" s="53"/>
      <c r="B77" s="95"/>
      <c r="C77" s="91"/>
      <c r="D77" s="30" t="s">
        <v>415</v>
      </c>
      <c r="E77" s="31">
        <v>987434578</v>
      </c>
      <c r="F77" s="51"/>
      <c r="G77" s="56"/>
      <c r="H77" s="49"/>
      <c r="I77" s="51"/>
      <c r="J77" s="56"/>
      <c r="K77" s="47"/>
      <c r="L77" s="47"/>
    </row>
    <row r="78" spans="1:12" s="27" customFormat="1" ht="30" x14ac:dyDescent="0.25">
      <c r="A78" s="75"/>
      <c r="B78" s="67" t="s">
        <v>50</v>
      </c>
      <c r="C78" s="68">
        <v>5966150000178</v>
      </c>
      <c r="D78" s="36" t="s">
        <v>294</v>
      </c>
      <c r="E78" s="37">
        <v>10145567753</v>
      </c>
      <c r="F78" s="69" t="s">
        <v>0</v>
      </c>
      <c r="G78" s="70">
        <v>43812</v>
      </c>
      <c r="H78" s="71">
        <v>1607.2</v>
      </c>
      <c r="I78" s="69" t="s">
        <v>79</v>
      </c>
      <c r="J78" s="70">
        <v>44196</v>
      </c>
      <c r="K78" s="72" t="s">
        <v>1</v>
      </c>
      <c r="L78" s="72" t="s">
        <v>5</v>
      </c>
    </row>
    <row r="79" spans="1:12" s="27" customFormat="1" x14ac:dyDescent="0.25">
      <c r="A79" s="75"/>
      <c r="B79" s="67"/>
      <c r="C79" s="68"/>
      <c r="D79" s="38" t="s">
        <v>295</v>
      </c>
      <c r="E79" s="39">
        <v>543603822</v>
      </c>
      <c r="F79" s="69"/>
      <c r="G79" s="70"/>
      <c r="H79" s="71"/>
      <c r="I79" s="69"/>
      <c r="J79" s="70"/>
      <c r="K79" s="72"/>
      <c r="L79" s="72"/>
    </row>
    <row r="80" spans="1:12" s="27" customFormat="1" x14ac:dyDescent="0.25">
      <c r="A80" s="75"/>
      <c r="B80" s="67"/>
      <c r="C80" s="68"/>
      <c r="D80" s="38" t="s">
        <v>296</v>
      </c>
      <c r="E80" s="39">
        <v>7485563890</v>
      </c>
      <c r="F80" s="69"/>
      <c r="G80" s="70"/>
      <c r="H80" s="71"/>
      <c r="I80" s="69"/>
      <c r="J80" s="70"/>
      <c r="K80" s="72"/>
      <c r="L80" s="72"/>
    </row>
    <row r="81" spans="1:12" s="27" customFormat="1" x14ac:dyDescent="0.25">
      <c r="A81" s="75"/>
      <c r="B81" s="67"/>
      <c r="C81" s="68"/>
      <c r="D81" s="32" t="s">
        <v>297</v>
      </c>
      <c r="E81" s="33">
        <v>4120120813</v>
      </c>
      <c r="F81" s="69"/>
      <c r="G81" s="70"/>
      <c r="H81" s="71"/>
      <c r="I81" s="69"/>
      <c r="J81" s="70"/>
      <c r="K81" s="72"/>
      <c r="L81" s="72"/>
    </row>
    <row r="82" spans="1:12" s="27" customFormat="1" ht="51.75" customHeight="1" x14ac:dyDescent="0.25">
      <c r="A82" s="52"/>
      <c r="B82" s="94" t="s">
        <v>392</v>
      </c>
      <c r="C82" s="89">
        <v>31825192000107</v>
      </c>
      <c r="D82" s="30" t="s">
        <v>412</v>
      </c>
      <c r="E82" s="31">
        <v>35143551854</v>
      </c>
      <c r="F82" s="50" t="s">
        <v>411</v>
      </c>
      <c r="G82" s="55">
        <v>43907</v>
      </c>
      <c r="H82" s="48">
        <v>42042</v>
      </c>
      <c r="I82" s="50" t="s">
        <v>417</v>
      </c>
      <c r="J82" s="55">
        <v>44271</v>
      </c>
      <c r="K82" s="46" t="s">
        <v>1</v>
      </c>
      <c r="L82" s="46" t="s">
        <v>5</v>
      </c>
    </row>
    <row r="83" spans="1:12" s="27" customFormat="1" ht="51.75" customHeight="1" x14ac:dyDescent="0.25">
      <c r="A83" s="53"/>
      <c r="B83" s="95"/>
      <c r="C83" s="91"/>
      <c r="D83" s="30" t="s">
        <v>413</v>
      </c>
      <c r="E83" s="31">
        <v>36840132854</v>
      </c>
      <c r="F83" s="51"/>
      <c r="G83" s="56"/>
      <c r="H83" s="49"/>
      <c r="I83" s="51"/>
      <c r="J83" s="56"/>
      <c r="K83" s="47"/>
      <c r="L83" s="47"/>
    </row>
    <row r="84" spans="1:12" s="27" customFormat="1" ht="35.25" customHeight="1" x14ac:dyDescent="0.25">
      <c r="A84" s="75"/>
      <c r="B84" s="67" t="s">
        <v>45</v>
      </c>
      <c r="C84" s="68" t="s">
        <v>205</v>
      </c>
      <c r="D84" s="36" t="s">
        <v>299</v>
      </c>
      <c r="E84" s="37">
        <v>37510312</v>
      </c>
      <c r="F84" s="69" t="s">
        <v>0</v>
      </c>
      <c r="G84" s="70">
        <v>43776</v>
      </c>
      <c r="H84" s="71">
        <v>4315.88</v>
      </c>
      <c r="I84" s="69" t="s">
        <v>81</v>
      </c>
      <c r="J84" s="70">
        <v>44141</v>
      </c>
      <c r="K84" s="72" t="s">
        <v>1</v>
      </c>
      <c r="L84" s="72" t="s">
        <v>5</v>
      </c>
    </row>
    <row r="85" spans="1:12" s="27" customFormat="1" ht="39.75" customHeight="1" x14ac:dyDescent="0.25">
      <c r="A85" s="75"/>
      <c r="B85" s="67"/>
      <c r="C85" s="68"/>
      <c r="D85" s="32" t="s">
        <v>298</v>
      </c>
      <c r="E85" s="33">
        <v>74016156300</v>
      </c>
      <c r="F85" s="69"/>
      <c r="G85" s="70"/>
      <c r="H85" s="71"/>
      <c r="I85" s="69"/>
      <c r="J85" s="70"/>
      <c r="K85" s="72"/>
      <c r="L85" s="72"/>
    </row>
    <row r="86" spans="1:12" s="27" customFormat="1" ht="59.25" customHeight="1" x14ac:dyDescent="0.25">
      <c r="A86" s="52"/>
      <c r="B86" s="94" t="s">
        <v>393</v>
      </c>
      <c r="C86" s="89">
        <v>33446041000165</v>
      </c>
      <c r="D86" s="30" t="s">
        <v>409</v>
      </c>
      <c r="E86" s="31">
        <v>7150523498</v>
      </c>
      <c r="F86" s="50" t="s">
        <v>411</v>
      </c>
      <c r="G86" s="55">
        <v>43910</v>
      </c>
      <c r="H86" s="48">
        <v>10717</v>
      </c>
      <c r="I86" s="50" t="s">
        <v>416</v>
      </c>
      <c r="J86" s="55">
        <v>44274</v>
      </c>
      <c r="K86" s="46" t="s">
        <v>1</v>
      </c>
      <c r="L86" s="46" t="s">
        <v>5</v>
      </c>
    </row>
    <row r="87" spans="1:12" s="27" customFormat="1" ht="59.25" customHeight="1" x14ac:dyDescent="0.25">
      <c r="A87" s="53"/>
      <c r="B87" s="95"/>
      <c r="C87" s="91"/>
      <c r="D87" s="30" t="s">
        <v>410</v>
      </c>
      <c r="E87" s="31">
        <v>6492434471</v>
      </c>
      <c r="F87" s="51"/>
      <c r="G87" s="56"/>
      <c r="H87" s="49"/>
      <c r="I87" s="51"/>
      <c r="J87" s="56"/>
      <c r="K87" s="47"/>
      <c r="L87" s="47"/>
    </row>
    <row r="88" spans="1:12" s="27" customFormat="1" ht="29.25" customHeight="1" x14ac:dyDescent="0.25">
      <c r="A88" s="75"/>
      <c r="B88" s="67" t="s">
        <v>84</v>
      </c>
      <c r="C88" s="68" t="s">
        <v>200</v>
      </c>
      <c r="D88" s="36" t="s">
        <v>301</v>
      </c>
      <c r="E88" s="37" t="s">
        <v>303</v>
      </c>
      <c r="F88" s="69" t="s">
        <v>2</v>
      </c>
      <c r="G88" s="70">
        <v>43617</v>
      </c>
      <c r="H88" s="71">
        <f>480*7</f>
        <v>3360</v>
      </c>
      <c r="I88" s="69" t="s">
        <v>127</v>
      </c>
      <c r="J88" s="70">
        <v>44043</v>
      </c>
      <c r="K88" s="72" t="s">
        <v>1</v>
      </c>
      <c r="L88" s="72" t="s">
        <v>5</v>
      </c>
    </row>
    <row r="89" spans="1:12" s="27" customFormat="1" ht="32.25" customHeight="1" x14ac:dyDescent="0.25">
      <c r="A89" s="75"/>
      <c r="B89" s="67"/>
      <c r="C89" s="68"/>
      <c r="D89" s="32" t="s">
        <v>300</v>
      </c>
      <c r="E89" s="33" t="s">
        <v>302</v>
      </c>
      <c r="F89" s="69"/>
      <c r="G89" s="70"/>
      <c r="H89" s="71"/>
      <c r="I89" s="69"/>
      <c r="J89" s="70"/>
      <c r="K89" s="72"/>
      <c r="L89" s="72"/>
    </row>
    <row r="90" spans="1:12" s="27" customFormat="1" x14ac:dyDescent="0.25">
      <c r="A90" s="58"/>
      <c r="B90" s="59" t="s">
        <v>96</v>
      </c>
      <c r="C90" s="60" t="s">
        <v>201</v>
      </c>
      <c r="D90" s="28" t="s">
        <v>362</v>
      </c>
      <c r="E90" s="29" t="s">
        <v>363</v>
      </c>
      <c r="F90" s="61" t="s">
        <v>115</v>
      </c>
      <c r="G90" s="62">
        <v>43617</v>
      </c>
      <c r="H90" s="65">
        <f>2011.44+1529.61+1480.38+2324.28+3281.67</f>
        <v>10627.380000000001</v>
      </c>
      <c r="I90" s="61" t="s">
        <v>110</v>
      </c>
      <c r="J90" s="62">
        <v>43983</v>
      </c>
      <c r="K90" s="64" t="s">
        <v>1</v>
      </c>
      <c r="L90" s="64" t="s">
        <v>5</v>
      </c>
    </row>
    <row r="91" spans="1:12" s="27" customFormat="1" ht="69.95" customHeight="1" x14ac:dyDescent="0.25">
      <c r="A91" s="58"/>
      <c r="B91" s="59"/>
      <c r="C91" s="60"/>
      <c r="D91" s="34" t="s">
        <v>364</v>
      </c>
      <c r="E91" s="35" t="s">
        <v>365</v>
      </c>
      <c r="F91" s="61"/>
      <c r="G91" s="62"/>
      <c r="H91" s="65"/>
      <c r="I91" s="61"/>
      <c r="J91" s="62"/>
      <c r="K91" s="64"/>
      <c r="L91" s="64"/>
    </row>
    <row r="92" spans="1:12" s="27" customFormat="1" ht="69.95" customHeight="1" x14ac:dyDescent="0.25">
      <c r="A92" s="19"/>
      <c r="B92" s="20" t="s">
        <v>90</v>
      </c>
      <c r="C92" s="21" t="s">
        <v>220</v>
      </c>
      <c r="D92" s="20" t="s">
        <v>221</v>
      </c>
      <c r="E92" s="22">
        <v>34122508649</v>
      </c>
      <c r="F92" s="26" t="s">
        <v>117</v>
      </c>
      <c r="G92" s="24">
        <v>43705</v>
      </c>
      <c r="H92" s="25">
        <v>107900</v>
      </c>
      <c r="I92" s="26" t="s">
        <v>106</v>
      </c>
      <c r="J92" s="24">
        <v>44071</v>
      </c>
      <c r="K92" s="23" t="s">
        <v>1</v>
      </c>
      <c r="L92" s="23" t="s">
        <v>5</v>
      </c>
    </row>
    <row r="93" spans="1:12" s="27" customFormat="1" ht="69.95" customHeight="1" x14ac:dyDescent="0.25">
      <c r="A93" s="13"/>
      <c r="B93" s="11" t="s">
        <v>89</v>
      </c>
      <c r="C93" s="14" t="s">
        <v>206</v>
      </c>
      <c r="D93" s="11" t="s">
        <v>333</v>
      </c>
      <c r="E93" s="12">
        <v>54440955991</v>
      </c>
      <c r="F93" s="18" t="s">
        <v>118</v>
      </c>
      <c r="G93" s="16">
        <v>43679</v>
      </c>
      <c r="H93" s="17">
        <f>2877.15+2371.75+2800+2800</f>
        <v>10848.9</v>
      </c>
      <c r="I93" s="18" t="s">
        <v>105</v>
      </c>
      <c r="J93" s="16">
        <v>44044</v>
      </c>
      <c r="K93" s="15" t="s">
        <v>1</v>
      </c>
      <c r="L93" s="15" t="s">
        <v>5</v>
      </c>
    </row>
    <row r="94" spans="1:12" s="27" customFormat="1" ht="59.25" customHeight="1" x14ac:dyDescent="0.25">
      <c r="A94" s="73"/>
      <c r="B94" s="67" t="s">
        <v>100</v>
      </c>
      <c r="C94" s="68">
        <v>24314363000160</v>
      </c>
      <c r="D94" s="36" t="s">
        <v>366</v>
      </c>
      <c r="E94" s="37">
        <v>33306938866</v>
      </c>
      <c r="F94" s="69" t="s">
        <v>119</v>
      </c>
      <c r="G94" s="70">
        <v>43617</v>
      </c>
      <c r="H94" s="71">
        <f>8800*7</f>
        <v>61600</v>
      </c>
      <c r="I94" s="69" t="s">
        <v>114</v>
      </c>
      <c r="J94" s="70">
        <v>44348</v>
      </c>
      <c r="K94" s="72" t="s">
        <v>1</v>
      </c>
      <c r="L94" s="72" t="s">
        <v>143</v>
      </c>
    </row>
    <row r="95" spans="1:12" s="27" customFormat="1" ht="48" customHeight="1" x14ac:dyDescent="0.25">
      <c r="A95" s="74"/>
      <c r="B95" s="67"/>
      <c r="C95" s="68"/>
      <c r="D95" s="32" t="s">
        <v>367</v>
      </c>
      <c r="E95" s="33">
        <v>70283176849</v>
      </c>
      <c r="F95" s="69"/>
      <c r="G95" s="70"/>
      <c r="H95" s="71"/>
      <c r="I95" s="69"/>
      <c r="J95" s="70"/>
      <c r="K95" s="72"/>
      <c r="L95" s="72"/>
    </row>
    <row r="96" spans="1:12" s="27" customFormat="1" ht="42.75" customHeight="1" x14ac:dyDescent="0.25">
      <c r="A96" s="87"/>
      <c r="B96" s="59" t="s">
        <v>92</v>
      </c>
      <c r="C96" s="60" t="s">
        <v>192</v>
      </c>
      <c r="D96" s="28" t="s">
        <v>305</v>
      </c>
      <c r="E96" s="29" t="s">
        <v>307</v>
      </c>
      <c r="F96" s="50" t="s">
        <v>120</v>
      </c>
      <c r="G96" s="55">
        <v>43637</v>
      </c>
      <c r="H96" s="48">
        <f>238*6</f>
        <v>1428</v>
      </c>
      <c r="I96" s="61" t="s">
        <v>108</v>
      </c>
      <c r="J96" s="55">
        <v>44002</v>
      </c>
      <c r="K96" s="46" t="s">
        <v>1</v>
      </c>
      <c r="L96" s="46" t="s">
        <v>5</v>
      </c>
    </row>
    <row r="97" spans="1:12" s="27" customFormat="1" ht="48.75" customHeight="1" x14ac:dyDescent="0.25">
      <c r="A97" s="87"/>
      <c r="B97" s="59"/>
      <c r="C97" s="60"/>
      <c r="D97" s="34" t="s">
        <v>304</v>
      </c>
      <c r="E97" s="35" t="s">
        <v>306</v>
      </c>
      <c r="F97" s="51"/>
      <c r="G97" s="56"/>
      <c r="H97" s="49"/>
      <c r="I97" s="61"/>
      <c r="J97" s="56"/>
      <c r="K97" s="47"/>
      <c r="L97" s="47"/>
    </row>
    <row r="98" spans="1:12" s="27" customFormat="1" ht="48.75" customHeight="1" x14ac:dyDescent="0.25">
      <c r="A98" s="73"/>
      <c r="B98" s="81" t="s">
        <v>394</v>
      </c>
      <c r="C98" s="96" t="s">
        <v>198</v>
      </c>
      <c r="D98" s="41" t="s">
        <v>400</v>
      </c>
      <c r="E98" s="42" t="s">
        <v>402</v>
      </c>
      <c r="F98" s="81" t="s">
        <v>119</v>
      </c>
      <c r="G98" s="83">
        <v>43864</v>
      </c>
      <c r="H98" s="85">
        <v>51391.5</v>
      </c>
      <c r="I98" s="81" t="s">
        <v>395</v>
      </c>
      <c r="J98" s="83">
        <v>44257</v>
      </c>
      <c r="K98" s="79" t="s">
        <v>1</v>
      </c>
      <c r="L98" s="79" t="s">
        <v>5</v>
      </c>
    </row>
    <row r="99" spans="1:12" s="27" customFormat="1" ht="48.75" customHeight="1" x14ac:dyDescent="0.25">
      <c r="A99" s="74"/>
      <c r="B99" s="82"/>
      <c r="C99" s="97"/>
      <c r="D99" s="38" t="s">
        <v>399</v>
      </c>
      <c r="E99" s="39" t="s">
        <v>401</v>
      </c>
      <c r="F99" s="82"/>
      <c r="G99" s="84"/>
      <c r="H99" s="86"/>
      <c r="I99" s="82"/>
      <c r="J99" s="84"/>
      <c r="K99" s="80"/>
      <c r="L99" s="80"/>
    </row>
    <row r="100" spans="1:12" s="27" customFormat="1" ht="48.75" customHeight="1" x14ac:dyDescent="0.25">
      <c r="A100" s="52"/>
      <c r="B100" s="50" t="s">
        <v>396</v>
      </c>
      <c r="C100" s="54" t="s">
        <v>421</v>
      </c>
      <c r="D100" s="43" t="s">
        <v>422</v>
      </c>
      <c r="E100" s="45">
        <v>28079032823</v>
      </c>
      <c r="F100" s="50" t="s">
        <v>397</v>
      </c>
      <c r="G100" s="55">
        <v>43735</v>
      </c>
      <c r="H100" s="48">
        <v>38299.699999999997</v>
      </c>
      <c r="I100" s="50" t="s">
        <v>146</v>
      </c>
      <c r="J100" s="55">
        <v>44100</v>
      </c>
      <c r="K100" s="46" t="s">
        <v>1</v>
      </c>
      <c r="L100" s="46" t="s">
        <v>5</v>
      </c>
    </row>
    <row r="101" spans="1:12" s="27" customFormat="1" ht="48.75" customHeight="1" x14ac:dyDescent="0.25">
      <c r="A101" s="53"/>
      <c r="B101" s="51"/>
      <c r="C101" s="54"/>
      <c r="D101" s="43" t="s">
        <v>423</v>
      </c>
      <c r="E101" s="44">
        <v>3120097828</v>
      </c>
      <c r="F101" s="51"/>
      <c r="G101" s="56"/>
      <c r="H101" s="49"/>
      <c r="I101" s="51"/>
      <c r="J101" s="56"/>
      <c r="K101" s="47"/>
      <c r="L101" s="47"/>
    </row>
    <row r="102" spans="1:12" s="27" customFormat="1" x14ac:dyDescent="0.25">
      <c r="A102" s="75"/>
      <c r="B102" s="67" t="s">
        <v>99</v>
      </c>
      <c r="C102" s="68" t="s">
        <v>193</v>
      </c>
      <c r="D102" s="36" t="s">
        <v>323</v>
      </c>
      <c r="E102" s="37">
        <v>15748776820</v>
      </c>
      <c r="F102" s="69" t="s">
        <v>121</v>
      </c>
      <c r="G102" s="70">
        <v>43678</v>
      </c>
      <c r="H102" s="71">
        <f>5200*3+2550+2550</f>
        <v>20700</v>
      </c>
      <c r="I102" s="69" t="s">
        <v>112</v>
      </c>
      <c r="J102" s="70">
        <v>44044</v>
      </c>
      <c r="K102" s="72" t="s">
        <v>1</v>
      </c>
      <c r="L102" s="72" t="s">
        <v>5</v>
      </c>
    </row>
    <row r="103" spans="1:12" s="27" customFormat="1" x14ac:dyDescent="0.25">
      <c r="A103" s="75"/>
      <c r="B103" s="67"/>
      <c r="C103" s="68"/>
      <c r="D103" s="38" t="s">
        <v>324</v>
      </c>
      <c r="E103" s="39">
        <v>14324327882</v>
      </c>
      <c r="F103" s="69"/>
      <c r="G103" s="70"/>
      <c r="H103" s="71"/>
      <c r="I103" s="69"/>
      <c r="J103" s="70"/>
      <c r="K103" s="72"/>
      <c r="L103" s="72"/>
    </row>
    <row r="104" spans="1:12" s="27" customFormat="1" x14ac:dyDescent="0.25">
      <c r="A104" s="75"/>
      <c r="B104" s="67"/>
      <c r="C104" s="68"/>
      <c r="D104" s="38" t="s">
        <v>325</v>
      </c>
      <c r="E104" s="39">
        <v>10595200877</v>
      </c>
      <c r="F104" s="69"/>
      <c r="G104" s="70"/>
      <c r="H104" s="71"/>
      <c r="I104" s="69"/>
      <c r="J104" s="70"/>
      <c r="K104" s="72"/>
      <c r="L104" s="72"/>
    </row>
    <row r="105" spans="1:12" s="27" customFormat="1" x14ac:dyDescent="0.25">
      <c r="A105" s="75"/>
      <c r="B105" s="67"/>
      <c r="C105" s="68"/>
      <c r="D105" s="38" t="s">
        <v>326</v>
      </c>
      <c r="E105" s="39">
        <v>3552238808</v>
      </c>
      <c r="F105" s="69"/>
      <c r="G105" s="70"/>
      <c r="H105" s="71"/>
      <c r="I105" s="69"/>
      <c r="J105" s="70"/>
      <c r="K105" s="72"/>
      <c r="L105" s="72"/>
    </row>
    <row r="106" spans="1:12" s="27" customFormat="1" x14ac:dyDescent="0.25">
      <c r="A106" s="75"/>
      <c r="B106" s="67"/>
      <c r="C106" s="68"/>
      <c r="D106" s="38" t="s">
        <v>327</v>
      </c>
      <c r="E106" s="39">
        <v>28766155843</v>
      </c>
      <c r="F106" s="69"/>
      <c r="G106" s="70"/>
      <c r="H106" s="71"/>
      <c r="I106" s="69"/>
      <c r="J106" s="70"/>
      <c r="K106" s="72"/>
      <c r="L106" s="72"/>
    </row>
    <row r="107" spans="1:12" s="27" customFormat="1" x14ac:dyDescent="0.25">
      <c r="A107" s="75"/>
      <c r="B107" s="67"/>
      <c r="C107" s="68"/>
      <c r="D107" s="38" t="s">
        <v>328</v>
      </c>
      <c r="E107" s="39">
        <v>13284232800</v>
      </c>
      <c r="F107" s="69"/>
      <c r="G107" s="70"/>
      <c r="H107" s="71"/>
      <c r="I107" s="69"/>
      <c r="J107" s="70"/>
      <c r="K107" s="72"/>
      <c r="L107" s="72"/>
    </row>
    <row r="108" spans="1:12" s="27" customFormat="1" x14ac:dyDescent="0.25">
      <c r="A108" s="75"/>
      <c r="B108" s="67"/>
      <c r="C108" s="68"/>
      <c r="D108" s="38" t="s">
        <v>329</v>
      </c>
      <c r="E108" s="39">
        <v>17363661812</v>
      </c>
      <c r="F108" s="69"/>
      <c r="G108" s="70"/>
      <c r="H108" s="71"/>
      <c r="I108" s="69"/>
      <c r="J108" s="70"/>
      <c r="K108" s="72"/>
      <c r="L108" s="72"/>
    </row>
    <row r="109" spans="1:12" s="27" customFormat="1" ht="30" x14ac:dyDescent="0.25">
      <c r="A109" s="75"/>
      <c r="B109" s="67"/>
      <c r="C109" s="68"/>
      <c r="D109" s="38" t="s">
        <v>330</v>
      </c>
      <c r="E109" s="39">
        <v>7410570857</v>
      </c>
      <c r="F109" s="69"/>
      <c r="G109" s="70"/>
      <c r="H109" s="71"/>
      <c r="I109" s="69"/>
      <c r="J109" s="70"/>
      <c r="K109" s="72"/>
      <c r="L109" s="72"/>
    </row>
    <row r="110" spans="1:12" s="27" customFormat="1" x14ac:dyDescent="0.25">
      <c r="A110" s="75"/>
      <c r="B110" s="67"/>
      <c r="C110" s="68"/>
      <c r="D110" s="38" t="s">
        <v>331</v>
      </c>
      <c r="E110" s="39">
        <v>29503492858</v>
      </c>
      <c r="F110" s="69"/>
      <c r="G110" s="70"/>
      <c r="H110" s="71"/>
      <c r="I110" s="69"/>
      <c r="J110" s="70"/>
      <c r="K110" s="72"/>
      <c r="L110" s="72"/>
    </row>
    <row r="111" spans="1:12" s="27" customFormat="1" x14ac:dyDescent="0.25">
      <c r="A111" s="75"/>
      <c r="B111" s="67"/>
      <c r="C111" s="68"/>
      <c r="D111" s="32" t="s">
        <v>332</v>
      </c>
      <c r="E111" s="33">
        <v>31336863803</v>
      </c>
      <c r="F111" s="69"/>
      <c r="G111" s="70"/>
      <c r="H111" s="71"/>
      <c r="I111" s="69"/>
      <c r="J111" s="70"/>
      <c r="K111" s="72"/>
      <c r="L111" s="72"/>
    </row>
    <row r="112" spans="1:12" s="27" customFormat="1" ht="69.95" customHeight="1" x14ac:dyDescent="0.25">
      <c r="A112" s="13"/>
      <c r="B112" s="11" t="s">
        <v>85</v>
      </c>
      <c r="C112" s="14" t="s">
        <v>203</v>
      </c>
      <c r="D112" s="11" t="s">
        <v>204</v>
      </c>
      <c r="E112" s="12">
        <v>61856746887</v>
      </c>
      <c r="F112" s="18" t="s">
        <v>122</v>
      </c>
      <c r="G112" s="16">
        <v>43617</v>
      </c>
      <c r="H112" s="17">
        <f>401.47*7</f>
        <v>2810.29</v>
      </c>
      <c r="I112" s="18" t="s">
        <v>102</v>
      </c>
      <c r="J112" s="16">
        <v>44044</v>
      </c>
      <c r="K112" s="15" t="s">
        <v>1</v>
      </c>
      <c r="L112" s="15" t="s">
        <v>5</v>
      </c>
    </row>
    <row r="113" spans="1:12" s="27" customFormat="1" ht="33" customHeight="1" x14ac:dyDescent="0.25">
      <c r="A113" s="75"/>
      <c r="B113" s="67" t="s">
        <v>86</v>
      </c>
      <c r="C113" s="68" t="s">
        <v>219</v>
      </c>
      <c r="D113" s="36" t="s">
        <v>372</v>
      </c>
      <c r="E113" s="37"/>
      <c r="F113" s="69" t="s">
        <v>103</v>
      </c>
      <c r="G113" s="70">
        <v>43631</v>
      </c>
      <c r="H113" s="71">
        <v>600</v>
      </c>
      <c r="I113" s="69" t="s">
        <v>129</v>
      </c>
      <c r="J113" s="70">
        <v>43996</v>
      </c>
      <c r="K113" s="72" t="s">
        <v>1</v>
      </c>
      <c r="L113" s="72" t="s">
        <v>5</v>
      </c>
    </row>
    <row r="114" spans="1:12" s="27" customFormat="1" ht="48" customHeight="1" x14ac:dyDescent="0.25">
      <c r="A114" s="75"/>
      <c r="B114" s="67"/>
      <c r="C114" s="68"/>
      <c r="D114" s="32" t="s">
        <v>371</v>
      </c>
      <c r="E114" s="33">
        <v>11168730015</v>
      </c>
      <c r="F114" s="69"/>
      <c r="G114" s="70"/>
      <c r="H114" s="71"/>
      <c r="I114" s="69"/>
      <c r="J114" s="70"/>
      <c r="K114" s="72"/>
      <c r="L114" s="72"/>
    </row>
    <row r="115" spans="1:12" s="27" customFormat="1" ht="69.95" customHeight="1" x14ac:dyDescent="0.25">
      <c r="A115" s="13"/>
      <c r="B115" s="11" t="s">
        <v>98</v>
      </c>
      <c r="C115" s="14" t="s">
        <v>207</v>
      </c>
      <c r="D115" s="11" t="s">
        <v>208</v>
      </c>
      <c r="E115" s="12">
        <v>35440586857</v>
      </c>
      <c r="F115" s="18" t="s">
        <v>123</v>
      </c>
      <c r="G115" s="16">
        <v>43617</v>
      </c>
      <c r="H115" s="17">
        <f>6000*7</f>
        <v>42000</v>
      </c>
      <c r="I115" s="18" t="s">
        <v>111</v>
      </c>
      <c r="J115" s="16">
        <v>44348</v>
      </c>
      <c r="K115" s="15" t="s">
        <v>1</v>
      </c>
      <c r="L115" s="15" t="s">
        <v>5</v>
      </c>
    </row>
    <row r="116" spans="1:12" s="27" customFormat="1" ht="48" customHeight="1" x14ac:dyDescent="0.25">
      <c r="A116" s="75"/>
      <c r="B116" s="67" t="s">
        <v>97</v>
      </c>
      <c r="C116" s="68" t="s">
        <v>209</v>
      </c>
      <c r="D116" s="36" t="s">
        <v>375</v>
      </c>
      <c r="E116" s="37" t="s">
        <v>302</v>
      </c>
      <c r="F116" s="69" t="s">
        <v>124</v>
      </c>
      <c r="G116" s="70">
        <v>43617</v>
      </c>
      <c r="H116" s="71">
        <f>375*7</f>
        <v>2625</v>
      </c>
      <c r="I116" s="69" t="s">
        <v>113</v>
      </c>
      <c r="J116" s="70">
        <v>44074</v>
      </c>
      <c r="K116" s="72" t="s">
        <v>1</v>
      </c>
      <c r="L116" s="72" t="s">
        <v>5</v>
      </c>
    </row>
    <row r="117" spans="1:12" s="27" customFormat="1" ht="69.95" customHeight="1" x14ac:dyDescent="0.25">
      <c r="A117" s="75"/>
      <c r="B117" s="67"/>
      <c r="C117" s="68"/>
      <c r="D117" s="32" t="s">
        <v>374</v>
      </c>
      <c r="E117" s="33" t="s">
        <v>376</v>
      </c>
      <c r="F117" s="69"/>
      <c r="G117" s="70"/>
      <c r="H117" s="71"/>
      <c r="I117" s="69"/>
      <c r="J117" s="70"/>
      <c r="K117" s="72"/>
      <c r="L117" s="72"/>
    </row>
    <row r="118" spans="1:12" s="27" customFormat="1" ht="60" customHeight="1" x14ac:dyDescent="0.25">
      <c r="A118" s="87"/>
      <c r="B118" s="59" t="s">
        <v>93</v>
      </c>
      <c r="C118" s="60" t="s">
        <v>194</v>
      </c>
      <c r="D118" s="28" t="s">
        <v>338</v>
      </c>
      <c r="E118" s="29" t="s">
        <v>340</v>
      </c>
      <c r="F118" s="61" t="s">
        <v>125</v>
      </c>
      <c r="G118" s="62">
        <v>43617</v>
      </c>
      <c r="H118" s="65">
        <v>92040</v>
      </c>
      <c r="I118" s="61" t="s">
        <v>109</v>
      </c>
      <c r="J118" s="62">
        <v>44196</v>
      </c>
      <c r="K118" s="64" t="s">
        <v>1</v>
      </c>
      <c r="L118" s="64" t="s">
        <v>5</v>
      </c>
    </row>
    <row r="119" spans="1:12" s="27" customFormat="1" ht="60" customHeight="1" x14ac:dyDescent="0.25">
      <c r="A119" s="87"/>
      <c r="B119" s="59"/>
      <c r="C119" s="60"/>
      <c r="D119" s="34" t="s">
        <v>337</v>
      </c>
      <c r="E119" s="35" t="s">
        <v>339</v>
      </c>
      <c r="F119" s="61"/>
      <c r="G119" s="62"/>
      <c r="H119" s="65"/>
      <c r="I119" s="61"/>
      <c r="J119" s="62"/>
      <c r="K119" s="64"/>
      <c r="L119" s="64"/>
    </row>
    <row r="120" spans="1:12" s="27" customFormat="1" x14ac:dyDescent="0.25">
      <c r="A120"/>
      <c r="B120" s="1"/>
      <c r="C120"/>
      <c r="D120" s="2"/>
      <c r="E120"/>
      <c r="F120" s="40"/>
      <c r="G120" s="3"/>
      <c r="H120" s="3"/>
      <c r="I120"/>
      <c r="J120" s="3"/>
      <c r="K120" s="3"/>
      <c r="L120" s="3"/>
    </row>
    <row r="121" spans="1:12" s="27" customFormat="1" x14ac:dyDescent="0.25">
      <c r="A121"/>
      <c r="B121" s="1"/>
      <c r="C121"/>
      <c r="D121" s="2"/>
      <c r="E121"/>
      <c r="F121" s="40"/>
      <c r="G121" s="3"/>
      <c r="H121" s="3"/>
      <c r="I121"/>
      <c r="J121" s="3"/>
      <c r="K121" s="3"/>
      <c r="L121" s="3"/>
    </row>
  </sheetData>
  <mergeCells count="381">
    <mergeCell ref="I74:I75"/>
    <mergeCell ref="J74:J75"/>
    <mergeCell ref="K74:K75"/>
    <mergeCell ref="L74:L75"/>
    <mergeCell ref="A74:A75"/>
    <mergeCell ref="B74:B75"/>
    <mergeCell ref="C74:C75"/>
    <mergeCell ref="F74:F75"/>
    <mergeCell ref="G74:G75"/>
    <mergeCell ref="H74:H75"/>
    <mergeCell ref="L82:L83"/>
    <mergeCell ref="I86:I87"/>
    <mergeCell ref="H86:H87"/>
    <mergeCell ref="G86:G87"/>
    <mergeCell ref="J86:J87"/>
    <mergeCell ref="K86:K87"/>
    <mergeCell ref="L86:L87"/>
    <mergeCell ref="I76:I77"/>
    <mergeCell ref="J76:J77"/>
    <mergeCell ref="K76:K77"/>
    <mergeCell ref="L76:L77"/>
    <mergeCell ref="G82:G83"/>
    <mergeCell ref="H82:H83"/>
    <mergeCell ref="I82:I83"/>
    <mergeCell ref="J82:J83"/>
    <mergeCell ref="K82:K83"/>
    <mergeCell ref="B76:B77"/>
    <mergeCell ref="A76:A77"/>
    <mergeCell ref="C76:C77"/>
    <mergeCell ref="F76:F77"/>
    <mergeCell ref="G76:G77"/>
    <mergeCell ref="H76:H77"/>
    <mergeCell ref="A78:A81"/>
    <mergeCell ref="H63:H64"/>
    <mergeCell ref="I63:I64"/>
    <mergeCell ref="J63:J64"/>
    <mergeCell ref="K63:K64"/>
    <mergeCell ref="L63:L64"/>
    <mergeCell ref="B86:B87"/>
    <mergeCell ref="C86:C87"/>
    <mergeCell ref="F86:F87"/>
    <mergeCell ref="B82:B83"/>
    <mergeCell ref="C82:C83"/>
    <mergeCell ref="L84:L85"/>
    <mergeCell ref="L78:L81"/>
    <mergeCell ref="L72:L73"/>
    <mergeCell ref="B78:B81"/>
    <mergeCell ref="C78:C81"/>
    <mergeCell ref="F78:F81"/>
    <mergeCell ref="G78:G81"/>
    <mergeCell ref="H78:H81"/>
    <mergeCell ref="I78:I81"/>
    <mergeCell ref="J78:J81"/>
    <mergeCell ref="K78:K81"/>
    <mergeCell ref="L70:L71"/>
    <mergeCell ref="L66:L68"/>
    <mergeCell ref="F82:F83"/>
    <mergeCell ref="H20:H21"/>
    <mergeCell ref="I20:I21"/>
    <mergeCell ref="J20:J21"/>
    <mergeCell ref="K20:K21"/>
    <mergeCell ref="L20:L21"/>
    <mergeCell ref="A63:A64"/>
    <mergeCell ref="B63:B64"/>
    <mergeCell ref="C63:C64"/>
    <mergeCell ref="F63:F64"/>
    <mergeCell ref="G63:G64"/>
    <mergeCell ref="G26:G28"/>
    <mergeCell ref="A26:A28"/>
    <mergeCell ref="A20:A21"/>
    <mergeCell ref="B20:B21"/>
    <mergeCell ref="C20:C21"/>
    <mergeCell ref="G20:G21"/>
    <mergeCell ref="F20:F21"/>
    <mergeCell ref="A57:A58"/>
    <mergeCell ref="L61:L62"/>
    <mergeCell ref="A61:A62"/>
    <mergeCell ref="B61:B62"/>
    <mergeCell ref="C61:C62"/>
    <mergeCell ref="F61:F62"/>
    <mergeCell ref="G61:G62"/>
    <mergeCell ref="L98:L99"/>
    <mergeCell ref="H98:H99"/>
    <mergeCell ref="B26:B28"/>
    <mergeCell ref="C26:C28"/>
    <mergeCell ref="I26:I28"/>
    <mergeCell ref="F26:F28"/>
    <mergeCell ref="J26:J28"/>
    <mergeCell ref="H26:H28"/>
    <mergeCell ref="K26:K28"/>
    <mergeCell ref="L26:L28"/>
    <mergeCell ref="F57:F58"/>
    <mergeCell ref="C57:C58"/>
    <mergeCell ref="B57:B58"/>
    <mergeCell ref="B98:B99"/>
    <mergeCell ref="C98:C99"/>
    <mergeCell ref="L96:L97"/>
    <mergeCell ref="L94:L95"/>
    <mergeCell ref="C94:C95"/>
    <mergeCell ref="F94:F95"/>
    <mergeCell ref="G94:G95"/>
    <mergeCell ref="H94:H95"/>
    <mergeCell ref="I94:I95"/>
    <mergeCell ref="J94:J95"/>
    <mergeCell ref="K94:K95"/>
    <mergeCell ref="A98:A99"/>
    <mergeCell ref="F98:F99"/>
    <mergeCell ref="A86:A87"/>
    <mergeCell ref="A82:A83"/>
    <mergeCell ref="K57:K58"/>
    <mergeCell ref="J57:J58"/>
    <mergeCell ref="I57:I58"/>
    <mergeCell ref="H57:H58"/>
    <mergeCell ref="G57:G58"/>
    <mergeCell ref="G98:G99"/>
    <mergeCell ref="I98:I99"/>
    <mergeCell ref="J98:J99"/>
    <mergeCell ref="K98:K99"/>
    <mergeCell ref="A96:A97"/>
    <mergeCell ref="B96:B97"/>
    <mergeCell ref="C96:C97"/>
    <mergeCell ref="F96:F97"/>
    <mergeCell ref="G96:G97"/>
    <mergeCell ref="H96:H97"/>
    <mergeCell ref="I96:I97"/>
    <mergeCell ref="J96:J97"/>
    <mergeCell ref="K96:K97"/>
    <mergeCell ref="A94:A95"/>
    <mergeCell ref="B94:B95"/>
    <mergeCell ref="L118:L119"/>
    <mergeCell ref="L116:L117"/>
    <mergeCell ref="A118:A119"/>
    <mergeCell ref="B118:B119"/>
    <mergeCell ref="C118:C119"/>
    <mergeCell ref="F118:F119"/>
    <mergeCell ref="G118:G119"/>
    <mergeCell ref="H118:H119"/>
    <mergeCell ref="I118:I119"/>
    <mergeCell ref="J118:J119"/>
    <mergeCell ref="K118:K119"/>
    <mergeCell ref="A116:A117"/>
    <mergeCell ref="B116:B117"/>
    <mergeCell ref="C116:C117"/>
    <mergeCell ref="F116:F117"/>
    <mergeCell ref="G116:G117"/>
    <mergeCell ref="H116:H117"/>
    <mergeCell ref="I116:I117"/>
    <mergeCell ref="J116:J117"/>
    <mergeCell ref="K116:K117"/>
    <mergeCell ref="L113:L114"/>
    <mergeCell ref="L102:L111"/>
    <mergeCell ref="A113:A114"/>
    <mergeCell ref="B113:B114"/>
    <mergeCell ref="C113:C114"/>
    <mergeCell ref="F113:F114"/>
    <mergeCell ref="G113:G114"/>
    <mergeCell ref="H113:H114"/>
    <mergeCell ref="I113:I114"/>
    <mergeCell ref="J113:J114"/>
    <mergeCell ref="K113:K114"/>
    <mergeCell ref="A102:A111"/>
    <mergeCell ref="B102:B111"/>
    <mergeCell ref="C102:C111"/>
    <mergeCell ref="F102:F111"/>
    <mergeCell ref="G102:G111"/>
    <mergeCell ref="H102:H111"/>
    <mergeCell ref="I102:I111"/>
    <mergeCell ref="J102:J111"/>
    <mergeCell ref="K102:K111"/>
    <mergeCell ref="L90:L91"/>
    <mergeCell ref="L88:L89"/>
    <mergeCell ref="A90:A91"/>
    <mergeCell ref="B90:B91"/>
    <mergeCell ref="C90:C91"/>
    <mergeCell ref="F90:F91"/>
    <mergeCell ref="G90:G91"/>
    <mergeCell ref="H90:H91"/>
    <mergeCell ref="I90:I91"/>
    <mergeCell ref="J90:J91"/>
    <mergeCell ref="K90:K91"/>
    <mergeCell ref="A88:A89"/>
    <mergeCell ref="B88:B89"/>
    <mergeCell ref="C88:C89"/>
    <mergeCell ref="F88:F89"/>
    <mergeCell ref="G88:G89"/>
    <mergeCell ref="H88:H89"/>
    <mergeCell ref="I88:I89"/>
    <mergeCell ref="J88:J89"/>
    <mergeCell ref="K88:K89"/>
    <mergeCell ref="A84:A85"/>
    <mergeCell ref="B84:B85"/>
    <mergeCell ref="C84:C85"/>
    <mergeCell ref="F84:F85"/>
    <mergeCell ref="G84:G85"/>
    <mergeCell ref="H84:H85"/>
    <mergeCell ref="I84:I85"/>
    <mergeCell ref="J84:J85"/>
    <mergeCell ref="K84:K85"/>
    <mergeCell ref="A72:A73"/>
    <mergeCell ref="B72:B73"/>
    <mergeCell ref="C72:C73"/>
    <mergeCell ref="F72:F73"/>
    <mergeCell ref="G72:G73"/>
    <mergeCell ref="H72:H73"/>
    <mergeCell ref="I72:I73"/>
    <mergeCell ref="J72:J73"/>
    <mergeCell ref="K72:K73"/>
    <mergeCell ref="A70:A71"/>
    <mergeCell ref="B70:B71"/>
    <mergeCell ref="C70:C71"/>
    <mergeCell ref="F70:F71"/>
    <mergeCell ref="G70:G71"/>
    <mergeCell ref="H70:H71"/>
    <mergeCell ref="I70:I71"/>
    <mergeCell ref="J70:J71"/>
    <mergeCell ref="K70:K71"/>
    <mergeCell ref="A66:A68"/>
    <mergeCell ref="B66:B68"/>
    <mergeCell ref="C66:C68"/>
    <mergeCell ref="F66:F68"/>
    <mergeCell ref="G66:G68"/>
    <mergeCell ref="H66:H68"/>
    <mergeCell ref="I66:I68"/>
    <mergeCell ref="J66:J68"/>
    <mergeCell ref="K66:K68"/>
    <mergeCell ref="H61:H62"/>
    <mergeCell ref="I61:I62"/>
    <mergeCell ref="J61:J62"/>
    <mergeCell ref="K61:K62"/>
    <mergeCell ref="L59:L60"/>
    <mergeCell ref="A59:A60"/>
    <mergeCell ref="B59:B60"/>
    <mergeCell ref="C59:C60"/>
    <mergeCell ref="F59:F60"/>
    <mergeCell ref="G59:G60"/>
    <mergeCell ref="H59:H60"/>
    <mergeCell ref="I59:I60"/>
    <mergeCell ref="J59:J60"/>
    <mergeCell ref="K59:K60"/>
    <mergeCell ref="L57:L58"/>
    <mergeCell ref="L49:L53"/>
    <mergeCell ref="A49:A53"/>
    <mergeCell ref="B49:B53"/>
    <mergeCell ref="C49:C53"/>
    <mergeCell ref="F49:F53"/>
    <mergeCell ref="G49:G53"/>
    <mergeCell ref="H49:H53"/>
    <mergeCell ref="I49:I53"/>
    <mergeCell ref="J49:J53"/>
    <mergeCell ref="K49:K53"/>
    <mergeCell ref="L39:L46"/>
    <mergeCell ref="L36:L38"/>
    <mergeCell ref="A39:A46"/>
    <mergeCell ref="B39:B46"/>
    <mergeCell ref="C39:C46"/>
    <mergeCell ref="F39:F46"/>
    <mergeCell ref="G39:G46"/>
    <mergeCell ref="H39:H46"/>
    <mergeCell ref="I39:I46"/>
    <mergeCell ref="J39:J46"/>
    <mergeCell ref="K39:K46"/>
    <mergeCell ref="A36:A38"/>
    <mergeCell ref="B36:B38"/>
    <mergeCell ref="C36:C38"/>
    <mergeCell ref="F36:F38"/>
    <mergeCell ref="G36:G38"/>
    <mergeCell ref="H36:H38"/>
    <mergeCell ref="I36:I38"/>
    <mergeCell ref="J36:J38"/>
    <mergeCell ref="K36:K38"/>
    <mergeCell ref="L32:L33"/>
    <mergeCell ref="A34:A35"/>
    <mergeCell ref="B34:B35"/>
    <mergeCell ref="C34:C35"/>
    <mergeCell ref="F34:F35"/>
    <mergeCell ref="G34:G35"/>
    <mergeCell ref="H34:H35"/>
    <mergeCell ref="I34:I35"/>
    <mergeCell ref="J34:J35"/>
    <mergeCell ref="K34:K35"/>
    <mergeCell ref="L34:L35"/>
    <mergeCell ref="A32:A33"/>
    <mergeCell ref="B32:B33"/>
    <mergeCell ref="C32:C33"/>
    <mergeCell ref="F32:F33"/>
    <mergeCell ref="G32:G33"/>
    <mergeCell ref="H32:H33"/>
    <mergeCell ref="I32:I33"/>
    <mergeCell ref="J32:J33"/>
    <mergeCell ref="K32:K33"/>
    <mergeCell ref="L22:L25"/>
    <mergeCell ref="A29:A31"/>
    <mergeCell ref="B29:B31"/>
    <mergeCell ref="C29:C31"/>
    <mergeCell ref="F29:F31"/>
    <mergeCell ref="G29:G31"/>
    <mergeCell ref="H29:H31"/>
    <mergeCell ref="I29:I31"/>
    <mergeCell ref="J29:J31"/>
    <mergeCell ref="K29:K31"/>
    <mergeCell ref="A22:A25"/>
    <mergeCell ref="B22:B25"/>
    <mergeCell ref="C22:C25"/>
    <mergeCell ref="F22:F25"/>
    <mergeCell ref="G22:G25"/>
    <mergeCell ref="H22:H25"/>
    <mergeCell ref="I22:I25"/>
    <mergeCell ref="J22:J25"/>
    <mergeCell ref="K22:K25"/>
    <mergeCell ref="L29:L31"/>
    <mergeCell ref="L17:L18"/>
    <mergeCell ref="L15:L16"/>
    <mergeCell ref="A17:A18"/>
    <mergeCell ref="B17:B18"/>
    <mergeCell ref="C17:C18"/>
    <mergeCell ref="F17:F18"/>
    <mergeCell ref="G17:G18"/>
    <mergeCell ref="H17:H18"/>
    <mergeCell ref="I17:I18"/>
    <mergeCell ref="J17:J18"/>
    <mergeCell ref="K17:K18"/>
    <mergeCell ref="L12:L14"/>
    <mergeCell ref="A15:A16"/>
    <mergeCell ref="B15:B16"/>
    <mergeCell ref="C15:C16"/>
    <mergeCell ref="F15:F16"/>
    <mergeCell ref="G15:G16"/>
    <mergeCell ref="H15:H16"/>
    <mergeCell ref="I15:I16"/>
    <mergeCell ref="J15:J16"/>
    <mergeCell ref="K15:K16"/>
    <mergeCell ref="A12:A14"/>
    <mergeCell ref="B12:B14"/>
    <mergeCell ref="C12:C14"/>
    <mergeCell ref="F12:F14"/>
    <mergeCell ref="G12:G14"/>
    <mergeCell ref="H12:H14"/>
    <mergeCell ref="I12:I14"/>
    <mergeCell ref="J12:J14"/>
    <mergeCell ref="K12:K14"/>
    <mergeCell ref="L8:L9"/>
    <mergeCell ref="A10:A11"/>
    <mergeCell ref="B10:B11"/>
    <mergeCell ref="C10:C11"/>
    <mergeCell ref="F10:F11"/>
    <mergeCell ref="G10:G11"/>
    <mergeCell ref="H10:H11"/>
    <mergeCell ref="I10:I11"/>
    <mergeCell ref="J10:J11"/>
    <mergeCell ref="K10:K11"/>
    <mergeCell ref="L10:L11"/>
    <mergeCell ref="A8:A9"/>
    <mergeCell ref="B8:B9"/>
    <mergeCell ref="C8:C9"/>
    <mergeCell ref="F8:F9"/>
    <mergeCell ref="G8:G9"/>
    <mergeCell ref="H8:H9"/>
    <mergeCell ref="I8:I9"/>
    <mergeCell ref="J8:J9"/>
    <mergeCell ref="K8:K9"/>
    <mergeCell ref="A2:L2"/>
    <mergeCell ref="A4:A6"/>
    <mergeCell ref="B4:B6"/>
    <mergeCell ref="C4:C6"/>
    <mergeCell ref="F4:F6"/>
    <mergeCell ref="G4:G6"/>
    <mergeCell ref="H4:H6"/>
    <mergeCell ref="I4:I6"/>
    <mergeCell ref="J4:J6"/>
    <mergeCell ref="K4:K6"/>
    <mergeCell ref="L4:L6"/>
    <mergeCell ref="L100:L101"/>
    <mergeCell ref="H100:H101"/>
    <mergeCell ref="B100:B101"/>
    <mergeCell ref="A100:A101"/>
    <mergeCell ref="C100:C101"/>
    <mergeCell ref="F100:F101"/>
    <mergeCell ref="G100:G101"/>
    <mergeCell ref="I100:I101"/>
    <mergeCell ref="J100:J101"/>
    <mergeCell ref="K100:K101"/>
  </mergeCells>
  <printOptions horizontalCentered="1"/>
  <pageMargins left="0.19685039370078741" right="0.19685039370078741" top="0.19685039370078741" bottom="0.19685039370078741" header="0" footer="0"/>
  <pageSetup paperSize="9" scale="58" fitToWidth="0" fitToHeight="0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4"/>
  <sheetViews>
    <sheetView showGridLines="0" zoomScale="86" zoomScaleNormal="86" workbookViewId="0">
      <pane ySplit="1" topLeftCell="A95" activePane="bottomLeft" state="frozen"/>
      <selection pane="bottomLeft" activeCell="E18" sqref="E18"/>
    </sheetView>
  </sheetViews>
  <sheetFormatPr defaultRowHeight="15" x14ac:dyDescent="0.25"/>
  <cols>
    <col min="1" max="1" width="10.85546875" customWidth="1"/>
    <col min="2" max="2" width="36.28515625" style="1" customWidth="1"/>
    <col min="3" max="3" width="36.28515625" customWidth="1"/>
    <col min="4" max="4" width="36.28515625" style="1" customWidth="1"/>
    <col min="5" max="5" width="36.28515625" customWidth="1"/>
    <col min="6" max="6" width="19.140625" style="40" customWidth="1"/>
    <col min="7" max="7" width="15.42578125" style="3" customWidth="1"/>
    <col min="8" max="8" width="17.7109375" style="3" customWidth="1"/>
    <col min="9" max="9" width="28.140625" customWidth="1"/>
    <col min="10" max="10" width="12.28515625" style="3" customWidth="1"/>
    <col min="11" max="11" width="16.85546875" style="3" customWidth="1"/>
    <col min="12" max="12" width="14.28515625" style="3" customWidth="1"/>
    <col min="13" max="13" width="9.140625" style="27"/>
  </cols>
  <sheetData>
    <row r="1" spans="1:12" ht="90" customHeight="1" x14ac:dyDescent="0.25"/>
    <row r="2" spans="1:12" ht="69.95" customHeight="1" x14ac:dyDescent="0.25">
      <c r="A2" s="57" t="s">
        <v>142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69.95" customHeight="1" x14ac:dyDescent="0.25">
      <c r="A3" s="4" t="s">
        <v>133</v>
      </c>
      <c r="B3" s="5" t="s">
        <v>134</v>
      </c>
      <c r="C3" s="6" t="s">
        <v>147</v>
      </c>
      <c r="D3" s="7" t="s">
        <v>148</v>
      </c>
      <c r="E3" s="7" t="s">
        <v>149</v>
      </c>
      <c r="F3" s="7" t="s">
        <v>135</v>
      </c>
      <c r="G3" s="7" t="s">
        <v>136</v>
      </c>
      <c r="H3" s="8" t="s">
        <v>137</v>
      </c>
      <c r="I3" s="7" t="s">
        <v>138</v>
      </c>
      <c r="J3" s="9" t="s">
        <v>139</v>
      </c>
      <c r="K3" s="7" t="s">
        <v>140</v>
      </c>
      <c r="L3" s="10" t="s">
        <v>141</v>
      </c>
    </row>
    <row r="4" spans="1:12" x14ac:dyDescent="0.25">
      <c r="A4" s="58"/>
      <c r="B4" s="59" t="s">
        <v>3</v>
      </c>
      <c r="C4" s="60" t="s">
        <v>150</v>
      </c>
      <c r="D4" s="28" t="s">
        <v>151</v>
      </c>
      <c r="E4" s="29" t="s">
        <v>154</v>
      </c>
      <c r="F4" s="61" t="s">
        <v>0</v>
      </c>
      <c r="G4" s="62">
        <v>43720</v>
      </c>
      <c r="H4" s="65">
        <v>16262.05</v>
      </c>
      <c r="I4" s="61" t="s">
        <v>4</v>
      </c>
      <c r="J4" s="62">
        <v>44085</v>
      </c>
      <c r="K4" s="64" t="s">
        <v>1</v>
      </c>
      <c r="L4" s="64" t="s">
        <v>5</v>
      </c>
    </row>
    <row r="5" spans="1:12" x14ac:dyDescent="0.25">
      <c r="A5" s="58"/>
      <c r="B5" s="59"/>
      <c r="C5" s="60"/>
      <c r="D5" s="30" t="s">
        <v>152</v>
      </c>
      <c r="E5" s="31" t="s">
        <v>155</v>
      </c>
      <c r="F5" s="61"/>
      <c r="G5" s="62"/>
      <c r="H5" s="65"/>
      <c r="I5" s="61"/>
      <c r="J5" s="62"/>
      <c r="K5" s="64"/>
      <c r="L5" s="64"/>
    </row>
    <row r="6" spans="1:12" x14ac:dyDescent="0.25">
      <c r="A6" s="58"/>
      <c r="B6" s="59"/>
      <c r="C6" s="60"/>
      <c r="D6" s="30" t="s">
        <v>153</v>
      </c>
      <c r="E6" s="31" t="s">
        <v>156</v>
      </c>
      <c r="F6" s="61"/>
      <c r="G6" s="62"/>
      <c r="H6" s="65"/>
      <c r="I6" s="61"/>
      <c r="J6" s="62"/>
      <c r="K6" s="64"/>
      <c r="L6" s="64"/>
    </row>
    <row r="7" spans="1:12" ht="30" x14ac:dyDescent="0.25">
      <c r="A7" s="19"/>
      <c r="B7" s="20" t="s">
        <v>46</v>
      </c>
      <c r="C7" s="21" t="s">
        <v>157</v>
      </c>
      <c r="D7" s="20" t="s">
        <v>158</v>
      </c>
      <c r="E7" s="22" t="s">
        <v>159</v>
      </c>
      <c r="F7" s="26" t="s">
        <v>0</v>
      </c>
      <c r="G7" s="24">
        <v>43805</v>
      </c>
      <c r="H7" s="25">
        <v>16051.8</v>
      </c>
      <c r="I7" s="26" t="s">
        <v>63</v>
      </c>
      <c r="J7" s="24">
        <v>44170</v>
      </c>
      <c r="K7" s="23" t="s">
        <v>1</v>
      </c>
      <c r="L7" s="23" t="s">
        <v>5</v>
      </c>
    </row>
    <row r="8" spans="1:12" ht="75" x14ac:dyDescent="0.25">
      <c r="A8" s="13"/>
      <c r="B8" s="11" t="s">
        <v>51</v>
      </c>
      <c r="C8" s="14">
        <v>8285051609</v>
      </c>
      <c r="D8" s="11" t="s">
        <v>308</v>
      </c>
      <c r="E8" s="12">
        <v>8285051609</v>
      </c>
      <c r="F8" s="18" t="s">
        <v>0</v>
      </c>
      <c r="G8" s="16">
        <v>43809</v>
      </c>
      <c r="H8" s="17">
        <v>3432.52</v>
      </c>
      <c r="I8" s="18" t="s">
        <v>65</v>
      </c>
      <c r="J8" s="16">
        <v>44196</v>
      </c>
      <c r="K8" s="15" t="s">
        <v>1</v>
      </c>
      <c r="L8" s="15" t="s">
        <v>5</v>
      </c>
    </row>
    <row r="9" spans="1:12" ht="60" x14ac:dyDescent="0.25">
      <c r="A9" s="19"/>
      <c r="B9" s="20" t="s">
        <v>52</v>
      </c>
      <c r="C9" s="21">
        <v>8162922644</v>
      </c>
      <c r="D9" s="20" t="s">
        <v>309</v>
      </c>
      <c r="E9" s="22">
        <v>8162922644</v>
      </c>
      <c r="F9" s="26" t="s">
        <v>0</v>
      </c>
      <c r="G9" s="24">
        <v>43809</v>
      </c>
      <c r="H9" s="25">
        <v>1596</v>
      </c>
      <c r="I9" s="26" t="s">
        <v>64</v>
      </c>
      <c r="J9" s="24">
        <v>43820</v>
      </c>
      <c r="K9" s="23" t="s">
        <v>1</v>
      </c>
      <c r="L9" s="23" t="s">
        <v>143</v>
      </c>
    </row>
    <row r="10" spans="1:12" ht="35.25" customHeight="1" x14ac:dyDescent="0.25">
      <c r="A10" s="58"/>
      <c r="B10" s="59" t="s">
        <v>6</v>
      </c>
      <c r="C10" s="60" t="s">
        <v>160</v>
      </c>
      <c r="D10" s="28" t="s">
        <v>222</v>
      </c>
      <c r="E10" s="29">
        <v>27074181889</v>
      </c>
      <c r="F10" s="61" t="s">
        <v>0</v>
      </c>
      <c r="G10" s="62">
        <v>43617</v>
      </c>
      <c r="H10" s="65">
        <v>61832</v>
      </c>
      <c r="I10" s="61" t="s">
        <v>7</v>
      </c>
      <c r="J10" s="62">
        <v>44074</v>
      </c>
      <c r="K10" s="64" t="s">
        <v>1</v>
      </c>
      <c r="L10" s="64" t="s">
        <v>5</v>
      </c>
    </row>
    <row r="11" spans="1:12" ht="33" customHeight="1" x14ac:dyDescent="0.25">
      <c r="A11" s="58"/>
      <c r="B11" s="59"/>
      <c r="C11" s="60"/>
      <c r="D11" s="34" t="s">
        <v>223</v>
      </c>
      <c r="E11" s="35" t="s">
        <v>316</v>
      </c>
      <c r="F11" s="61"/>
      <c r="G11" s="62"/>
      <c r="H11" s="65"/>
      <c r="I11" s="61"/>
      <c r="J11" s="62"/>
      <c r="K11" s="64"/>
      <c r="L11" s="64"/>
    </row>
    <row r="12" spans="1:12" ht="45" x14ac:dyDescent="0.25">
      <c r="A12" s="66"/>
      <c r="B12" s="67" t="s">
        <v>8</v>
      </c>
      <c r="C12" s="68" t="s">
        <v>161</v>
      </c>
      <c r="D12" s="36" t="s">
        <v>162</v>
      </c>
      <c r="E12" s="37" t="s">
        <v>226</v>
      </c>
      <c r="F12" s="69" t="s">
        <v>0</v>
      </c>
      <c r="G12" s="70">
        <v>43617</v>
      </c>
      <c r="H12" s="71">
        <f>35593+8316.8+10136.1+7592.94</f>
        <v>61638.840000000004</v>
      </c>
      <c r="I12" s="69" t="s">
        <v>9</v>
      </c>
      <c r="J12" s="70">
        <v>44074</v>
      </c>
      <c r="K12" s="72" t="s">
        <v>1</v>
      </c>
      <c r="L12" s="72" t="s">
        <v>5</v>
      </c>
    </row>
    <row r="13" spans="1:12" ht="69.95" customHeight="1" x14ac:dyDescent="0.25">
      <c r="A13" s="66"/>
      <c r="B13" s="67"/>
      <c r="C13" s="68"/>
      <c r="D13" s="32" t="s">
        <v>224</v>
      </c>
      <c r="E13" s="33" t="s">
        <v>225</v>
      </c>
      <c r="F13" s="69"/>
      <c r="G13" s="70"/>
      <c r="H13" s="71"/>
      <c r="I13" s="69"/>
      <c r="J13" s="70"/>
      <c r="K13" s="72"/>
      <c r="L13" s="72"/>
    </row>
    <row r="14" spans="1:12" ht="69.95" customHeight="1" x14ac:dyDescent="0.25">
      <c r="A14" s="13"/>
      <c r="B14" s="11" t="s">
        <v>82</v>
      </c>
      <c r="C14" s="14" t="s">
        <v>157</v>
      </c>
      <c r="D14" s="11" t="s">
        <v>199</v>
      </c>
      <c r="E14" s="12" t="s">
        <v>159</v>
      </c>
      <c r="F14" s="18" t="s">
        <v>0</v>
      </c>
      <c r="G14" s="16">
        <v>43805</v>
      </c>
      <c r="H14" s="17">
        <v>6441.8</v>
      </c>
      <c r="I14" s="18" t="s">
        <v>63</v>
      </c>
      <c r="J14" s="16">
        <v>44170</v>
      </c>
      <c r="K14" s="15" t="s">
        <v>1</v>
      </c>
      <c r="L14" s="15" t="s">
        <v>5</v>
      </c>
    </row>
    <row r="15" spans="1:12" x14ac:dyDescent="0.25">
      <c r="A15" s="75"/>
      <c r="B15" s="67" t="s">
        <v>10</v>
      </c>
      <c r="C15" s="68" t="s">
        <v>163</v>
      </c>
      <c r="D15" s="36" t="s">
        <v>229</v>
      </c>
      <c r="E15" s="37">
        <v>4986287605</v>
      </c>
      <c r="F15" s="69" t="s">
        <v>0</v>
      </c>
      <c r="G15" s="70">
        <v>43619</v>
      </c>
      <c r="H15" s="71">
        <v>10907.05</v>
      </c>
      <c r="I15" s="69" t="s">
        <v>7</v>
      </c>
      <c r="J15" s="70">
        <v>43984</v>
      </c>
      <c r="K15" s="72" t="s">
        <v>1</v>
      </c>
      <c r="L15" s="72" t="s">
        <v>5</v>
      </c>
    </row>
    <row r="16" spans="1:12" x14ac:dyDescent="0.25">
      <c r="A16" s="75"/>
      <c r="B16" s="67"/>
      <c r="C16" s="68"/>
      <c r="D16" s="38" t="s">
        <v>227</v>
      </c>
      <c r="E16" s="39"/>
      <c r="F16" s="69"/>
      <c r="G16" s="70"/>
      <c r="H16" s="71"/>
      <c r="I16" s="69"/>
      <c r="J16" s="70"/>
      <c r="K16" s="72"/>
      <c r="L16" s="72"/>
    </row>
    <row r="17" spans="1:12" x14ac:dyDescent="0.25">
      <c r="A17" s="75"/>
      <c r="B17" s="67"/>
      <c r="C17" s="68"/>
      <c r="D17" s="32" t="s">
        <v>228</v>
      </c>
      <c r="E17" s="33">
        <v>5541558778</v>
      </c>
      <c r="F17" s="69"/>
      <c r="G17" s="70"/>
      <c r="H17" s="71"/>
      <c r="I17" s="69"/>
      <c r="J17" s="70"/>
      <c r="K17" s="72"/>
      <c r="L17" s="72"/>
    </row>
    <row r="18" spans="1:12" ht="51.75" customHeight="1" x14ac:dyDescent="0.25">
      <c r="A18" s="52"/>
      <c r="B18" s="59" t="s">
        <v>11</v>
      </c>
      <c r="C18" s="60" t="s">
        <v>164</v>
      </c>
      <c r="D18" s="28" t="s">
        <v>231</v>
      </c>
      <c r="E18" s="29" t="s">
        <v>233</v>
      </c>
      <c r="F18" s="61" t="s">
        <v>0</v>
      </c>
      <c r="G18" s="62">
        <v>43776</v>
      </c>
      <c r="H18" s="65">
        <v>9309.31</v>
      </c>
      <c r="I18" s="61" t="s">
        <v>12</v>
      </c>
      <c r="J18" s="62">
        <v>44141</v>
      </c>
      <c r="K18" s="64" t="s">
        <v>1</v>
      </c>
      <c r="L18" s="64" t="s">
        <v>5</v>
      </c>
    </row>
    <row r="19" spans="1:12" ht="54.75" customHeight="1" x14ac:dyDescent="0.25">
      <c r="A19" s="53"/>
      <c r="B19" s="59"/>
      <c r="C19" s="60"/>
      <c r="D19" s="34" t="s">
        <v>230</v>
      </c>
      <c r="E19" s="35" t="s">
        <v>232</v>
      </c>
      <c r="F19" s="61"/>
      <c r="G19" s="62"/>
      <c r="H19" s="65"/>
      <c r="I19" s="61"/>
      <c r="J19" s="62"/>
      <c r="K19" s="64"/>
      <c r="L19" s="64"/>
    </row>
    <row r="20" spans="1:12" ht="49.5" customHeight="1" x14ac:dyDescent="0.25">
      <c r="A20" s="73"/>
      <c r="B20" s="67" t="s">
        <v>14</v>
      </c>
      <c r="C20" s="68" t="s">
        <v>165</v>
      </c>
      <c r="D20" s="36" t="s">
        <v>235</v>
      </c>
      <c r="E20" s="37" t="s">
        <v>237</v>
      </c>
      <c r="F20" s="69" t="s">
        <v>0</v>
      </c>
      <c r="G20" s="70">
        <v>43761</v>
      </c>
      <c r="H20" s="71">
        <v>10606</v>
      </c>
      <c r="I20" s="69" t="s">
        <v>13</v>
      </c>
      <c r="J20" s="70">
        <v>44126</v>
      </c>
      <c r="K20" s="72" t="s">
        <v>1</v>
      </c>
      <c r="L20" s="72" t="s">
        <v>5</v>
      </c>
    </row>
    <row r="21" spans="1:12" ht="48" customHeight="1" x14ac:dyDescent="0.25">
      <c r="A21" s="74"/>
      <c r="B21" s="67"/>
      <c r="C21" s="68"/>
      <c r="D21" s="32" t="s">
        <v>234</v>
      </c>
      <c r="E21" s="33" t="s">
        <v>236</v>
      </c>
      <c r="F21" s="69"/>
      <c r="G21" s="70"/>
      <c r="H21" s="71"/>
      <c r="I21" s="69"/>
      <c r="J21" s="70"/>
      <c r="K21" s="72"/>
      <c r="L21" s="72"/>
    </row>
    <row r="22" spans="1:12" ht="69.95" customHeight="1" x14ac:dyDescent="0.25">
      <c r="A22" s="13"/>
      <c r="B22" s="11" t="s">
        <v>15</v>
      </c>
      <c r="C22" s="14">
        <v>29279713000118</v>
      </c>
      <c r="D22" s="11" t="s">
        <v>317</v>
      </c>
      <c r="E22" s="12"/>
      <c r="F22" s="18" t="s">
        <v>0</v>
      </c>
      <c r="G22" s="16">
        <v>43657</v>
      </c>
      <c r="H22" s="17">
        <v>29024.31</v>
      </c>
      <c r="I22" s="18" t="s">
        <v>12</v>
      </c>
      <c r="J22" s="16">
        <v>44022</v>
      </c>
      <c r="K22" s="15" t="s">
        <v>1</v>
      </c>
      <c r="L22" s="15" t="s">
        <v>132</v>
      </c>
    </row>
    <row r="23" spans="1:12" ht="30" x14ac:dyDescent="0.25">
      <c r="A23" s="75"/>
      <c r="B23" s="67" t="s">
        <v>16</v>
      </c>
      <c r="C23" s="103" t="s">
        <v>196</v>
      </c>
      <c r="D23" s="36" t="s">
        <v>244</v>
      </c>
      <c r="E23" s="37" t="s">
        <v>318</v>
      </c>
      <c r="F23" s="69" t="s">
        <v>0</v>
      </c>
      <c r="G23" s="70">
        <v>43698</v>
      </c>
      <c r="H23" s="71">
        <v>39345.440000000002</v>
      </c>
      <c r="I23" s="69" t="s">
        <v>13</v>
      </c>
      <c r="J23" s="70">
        <v>43738</v>
      </c>
      <c r="K23" s="72" t="s">
        <v>1</v>
      </c>
      <c r="L23" s="72" t="s">
        <v>132</v>
      </c>
    </row>
    <row r="24" spans="1:12" x14ac:dyDescent="0.25">
      <c r="A24" s="75"/>
      <c r="B24" s="67"/>
      <c r="C24" s="103"/>
      <c r="D24" s="38" t="s">
        <v>240</v>
      </c>
      <c r="E24" s="39" t="s">
        <v>174</v>
      </c>
      <c r="F24" s="69"/>
      <c r="G24" s="70"/>
      <c r="H24" s="71"/>
      <c r="I24" s="69"/>
      <c r="J24" s="70"/>
      <c r="K24" s="72"/>
      <c r="L24" s="72"/>
    </row>
    <row r="25" spans="1:12" ht="30" x14ac:dyDescent="0.25">
      <c r="A25" s="75"/>
      <c r="B25" s="67"/>
      <c r="C25" s="103"/>
      <c r="D25" s="38" t="s">
        <v>245</v>
      </c>
      <c r="E25" s="39" t="s">
        <v>243</v>
      </c>
      <c r="F25" s="69"/>
      <c r="G25" s="70"/>
      <c r="H25" s="71"/>
      <c r="I25" s="69"/>
      <c r="J25" s="70"/>
      <c r="K25" s="72"/>
      <c r="L25" s="72"/>
    </row>
    <row r="26" spans="1:12" x14ac:dyDescent="0.25">
      <c r="A26" s="75"/>
      <c r="B26" s="67"/>
      <c r="C26" s="103"/>
      <c r="D26" s="38" t="s">
        <v>239</v>
      </c>
      <c r="E26" s="39" t="s">
        <v>242</v>
      </c>
      <c r="F26" s="69"/>
      <c r="G26" s="70"/>
      <c r="H26" s="71"/>
      <c r="I26" s="69"/>
      <c r="J26" s="70"/>
      <c r="K26" s="72"/>
      <c r="L26" s="72"/>
    </row>
    <row r="27" spans="1:12" x14ac:dyDescent="0.25">
      <c r="A27" s="75"/>
      <c r="B27" s="67"/>
      <c r="C27" s="103"/>
      <c r="D27" s="32" t="s">
        <v>238</v>
      </c>
      <c r="E27" s="33" t="s">
        <v>241</v>
      </c>
      <c r="F27" s="69"/>
      <c r="G27" s="70"/>
      <c r="H27" s="71"/>
      <c r="I27" s="69"/>
      <c r="J27" s="70"/>
      <c r="K27" s="72"/>
      <c r="L27" s="72"/>
    </row>
    <row r="28" spans="1:12" ht="30" customHeight="1" x14ac:dyDescent="0.25">
      <c r="A28" s="58"/>
      <c r="B28" s="59" t="s">
        <v>17</v>
      </c>
      <c r="C28" s="60" t="s">
        <v>202</v>
      </c>
      <c r="D28" s="28" t="s">
        <v>249</v>
      </c>
      <c r="E28" s="29">
        <v>112943616</v>
      </c>
      <c r="F28" s="61" t="s">
        <v>0</v>
      </c>
      <c r="G28" s="62">
        <v>43739</v>
      </c>
      <c r="H28" s="65">
        <v>15379</v>
      </c>
      <c r="I28" s="61" t="s">
        <v>13</v>
      </c>
      <c r="J28" s="62">
        <v>44104</v>
      </c>
      <c r="K28" s="64" t="s">
        <v>1</v>
      </c>
      <c r="L28" s="64" t="s">
        <v>5</v>
      </c>
    </row>
    <row r="29" spans="1:12" x14ac:dyDescent="0.25">
      <c r="A29" s="58"/>
      <c r="B29" s="59"/>
      <c r="C29" s="60"/>
      <c r="D29" s="30" t="s">
        <v>248</v>
      </c>
      <c r="E29" s="31">
        <v>24891316899</v>
      </c>
      <c r="F29" s="61"/>
      <c r="G29" s="62"/>
      <c r="H29" s="65"/>
      <c r="I29" s="61"/>
      <c r="J29" s="62"/>
      <c r="K29" s="64"/>
      <c r="L29" s="64"/>
    </row>
    <row r="30" spans="1:12" x14ac:dyDescent="0.25">
      <c r="A30" s="58"/>
      <c r="B30" s="59"/>
      <c r="C30" s="60"/>
      <c r="D30" s="30" t="s">
        <v>247</v>
      </c>
      <c r="E30" s="31">
        <v>15077153825</v>
      </c>
      <c r="F30" s="61"/>
      <c r="G30" s="62"/>
      <c r="H30" s="65"/>
      <c r="I30" s="61"/>
      <c r="J30" s="62"/>
      <c r="K30" s="64"/>
      <c r="L30" s="64"/>
    </row>
    <row r="31" spans="1:12" x14ac:dyDescent="0.25">
      <c r="A31" s="58"/>
      <c r="B31" s="59"/>
      <c r="C31" s="60"/>
      <c r="D31" s="34" t="s">
        <v>246</v>
      </c>
      <c r="E31" s="35">
        <v>11053861800</v>
      </c>
      <c r="F31" s="61"/>
      <c r="G31" s="62"/>
      <c r="H31" s="65"/>
      <c r="I31" s="61"/>
      <c r="J31" s="62"/>
      <c r="K31" s="64"/>
      <c r="L31" s="64"/>
    </row>
    <row r="32" spans="1:12" x14ac:dyDescent="0.25">
      <c r="A32" s="75"/>
      <c r="B32" s="67" t="s">
        <v>18</v>
      </c>
      <c r="C32" s="68" t="s">
        <v>210</v>
      </c>
      <c r="D32" s="36" t="s">
        <v>252</v>
      </c>
      <c r="E32" s="37">
        <v>6789957618</v>
      </c>
      <c r="F32" s="69" t="s">
        <v>0</v>
      </c>
      <c r="G32" s="70">
        <v>43804</v>
      </c>
      <c r="H32" s="71">
        <v>2841.3</v>
      </c>
      <c r="I32" s="69" t="s">
        <v>9</v>
      </c>
      <c r="J32" s="70">
        <v>44196</v>
      </c>
      <c r="K32" s="72" t="s">
        <v>1</v>
      </c>
      <c r="L32" s="72" t="s">
        <v>5</v>
      </c>
    </row>
    <row r="33" spans="1:12" x14ac:dyDescent="0.25">
      <c r="A33" s="75"/>
      <c r="B33" s="67"/>
      <c r="C33" s="68"/>
      <c r="D33" s="38" t="s">
        <v>251</v>
      </c>
      <c r="E33" s="39">
        <v>5398834681</v>
      </c>
      <c r="F33" s="69"/>
      <c r="G33" s="70"/>
      <c r="H33" s="71"/>
      <c r="I33" s="69"/>
      <c r="J33" s="70"/>
      <c r="K33" s="72"/>
      <c r="L33" s="72"/>
    </row>
    <row r="34" spans="1:12" x14ac:dyDescent="0.25">
      <c r="A34" s="75"/>
      <c r="B34" s="67"/>
      <c r="C34" s="68"/>
      <c r="D34" s="32" t="s">
        <v>250</v>
      </c>
      <c r="E34" s="33">
        <v>8975436616</v>
      </c>
      <c r="F34" s="69"/>
      <c r="G34" s="70"/>
      <c r="H34" s="71"/>
      <c r="I34" s="69"/>
      <c r="J34" s="70"/>
      <c r="K34" s="72"/>
      <c r="L34" s="72"/>
    </row>
    <row r="35" spans="1:12" x14ac:dyDescent="0.25">
      <c r="A35" s="58"/>
      <c r="B35" s="59" t="s">
        <v>19</v>
      </c>
      <c r="C35" s="60" t="s">
        <v>166</v>
      </c>
      <c r="D35" s="28" t="s">
        <v>254</v>
      </c>
      <c r="E35" s="29" t="s">
        <v>256</v>
      </c>
      <c r="F35" s="61" t="s">
        <v>0</v>
      </c>
      <c r="G35" s="62">
        <v>43761</v>
      </c>
      <c r="H35" s="65">
        <v>15690</v>
      </c>
      <c r="I35" s="61" t="s">
        <v>20</v>
      </c>
      <c r="J35" s="62">
        <v>44126</v>
      </c>
      <c r="K35" s="64" t="s">
        <v>1</v>
      </c>
      <c r="L35" s="64" t="s">
        <v>5</v>
      </c>
    </row>
    <row r="36" spans="1:12" x14ac:dyDescent="0.25">
      <c r="A36" s="58"/>
      <c r="B36" s="59"/>
      <c r="C36" s="60"/>
      <c r="D36" s="34" t="s">
        <v>253</v>
      </c>
      <c r="E36" s="35" t="s">
        <v>255</v>
      </c>
      <c r="F36" s="61"/>
      <c r="G36" s="62"/>
      <c r="H36" s="65"/>
      <c r="I36" s="61"/>
      <c r="J36" s="62"/>
      <c r="K36" s="64"/>
      <c r="L36" s="64"/>
    </row>
    <row r="37" spans="1:12" x14ac:dyDescent="0.25">
      <c r="A37" s="75"/>
      <c r="B37" s="67" t="s">
        <v>21</v>
      </c>
      <c r="C37" s="68" t="s">
        <v>167</v>
      </c>
      <c r="D37" s="36" t="s">
        <v>258</v>
      </c>
      <c r="E37" s="37" t="s">
        <v>260</v>
      </c>
      <c r="F37" s="69" t="s">
        <v>0</v>
      </c>
      <c r="G37" s="70">
        <v>43710</v>
      </c>
      <c r="H37" s="71">
        <v>2184</v>
      </c>
      <c r="I37" s="69" t="s">
        <v>22</v>
      </c>
      <c r="J37" s="70">
        <v>44075</v>
      </c>
      <c r="K37" s="72" t="s">
        <v>1</v>
      </c>
      <c r="L37" s="72" t="s">
        <v>5</v>
      </c>
    </row>
    <row r="38" spans="1:12" x14ac:dyDescent="0.25">
      <c r="A38" s="75"/>
      <c r="B38" s="67"/>
      <c r="C38" s="68"/>
      <c r="D38" s="32" t="s">
        <v>257</v>
      </c>
      <c r="E38" s="33" t="s">
        <v>259</v>
      </c>
      <c r="F38" s="69"/>
      <c r="G38" s="70"/>
      <c r="H38" s="71"/>
      <c r="I38" s="69"/>
      <c r="J38" s="70"/>
      <c r="K38" s="72"/>
      <c r="L38" s="72"/>
    </row>
    <row r="39" spans="1:12" x14ac:dyDescent="0.25">
      <c r="A39" s="58"/>
      <c r="B39" s="59" t="s">
        <v>23</v>
      </c>
      <c r="C39" s="60" t="s">
        <v>168</v>
      </c>
      <c r="D39" s="28" t="s">
        <v>263</v>
      </c>
      <c r="E39" s="29" t="s">
        <v>266</v>
      </c>
      <c r="F39" s="61" t="s">
        <v>0</v>
      </c>
      <c r="G39" s="62">
        <v>43619</v>
      </c>
      <c r="H39" s="65">
        <v>26552.639999999999</v>
      </c>
      <c r="I39" s="61" t="s">
        <v>24</v>
      </c>
      <c r="J39" s="62">
        <v>43984</v>
      </c>
      <c r="K39" s="64" t="s">
        <v>1</v>
      </c>
      <c r="L39" s="64" t="s">
        <v>5</v>
      </c>
    </row>
    <row r="40" spans="1:12" x14ac:dyDescent="0.25">
      <c r="A40" s="58"/>
      <c r="B40" s="59"/>
      <c r="C40" s="60"/>
      <c r="D40" s="30" t="s">
        <v>262</v>
      </c>
      <c r="E40" s="31" t="s">
        <v>265</v>
      </c>
      <c r="F40" s="61"/>
      <c r="G40" s="62"/>
      <c r="H40" s="65"/>
      <c r="I40" s="61"/>
      <c r="J40" s="62"/>
      <c r="K40" s="64"/>
      <c r="L40" s="64"/>
    </row>
    <row r="41" spans="1:12" x14ac:dyDescent="0.25">
      <c r="A41" s="58"/>
      <c r="B41" s="59"/>
      <c r="C41" s="60"/>
      <c r="D41" s="34" t="s">
        <v>261</v>
      </c>
      <c r="E41" s="35" t="s">
        <v>264</v>
      </c>
      <c r="F41" s="61"/>
      <c r="G41" s="62"/>
      <c r="H41" s="65"/>
      <c r="I41" s="61"/>
      <c r="J41" s="62"/>
      <c r="K41" s="64"/>
      <c r="L41" s="64"/>
    </row>
    <row r="42" spans="1:12" x14ac:dyDescent="0.25">
      <c r="A42" s="75"/>
      <c r="B42" s="67" t="s">
        <v>25</v>
      </c>
      <c r="C42" s="68" t="s">
        <v>211</v>
      </c>
      <c r="D42" s="36" t="s">
        <v>267</v>
      </c>
      <c r="E42" s="37">
        <v>78095913634</v>
      </c>
      <c r="F42" s="69" t="s">
        <v>0</v>
      </c>
      <c r="G42" s="70">
        <v>43724</v>
      </c>
      <c r="H42" s="71">
        <v>12706.4</v>
      </c>
      <c r="I42" s="69" t="s">
        <v>7</v>
      </c>
      <c r="J42" s="70">
        <v>44089</v>
      </c>
      <c r="K42" s="72" t="s">
        <v>1</v>
      </c>
      <c r="L42" s="72" t="s">
        <v>5</v>
      </c>
    </row>
    <row r="43" spans="1:12" x14ac:dyDescent="0.25">
      <c r="A43" s="75"/>
      <c r="B43" s="67"/>
      <c r="C43" s="68"/>
      <c r="D43" s="38" t="s">
        <v>268</v>
      </c>
      <c r="E43" s="39">
        <v>74274040844</v>
      </c>
      <c r="F43" s="69"/>
      <c r="G43" s="70"/>
      <c r="H43" s="71"/>
      <c r="I43" s="69"/>
      <c r="J43" s="70"/>
      <c r="K43" s="72"/>
      <c r="L43" s="72"/>
    </row>
    <row r="44" spans="1:12" x14ac:dyDescent="0.25">
      <c r="A44" s="75"/>
      <c r="B44" s="67"/>
      <c r="C44" s="68"/>
      <c r="D44" s="38" t="s">
        <v>269</v>
      </c>
      <c r="E44" s="39">
        <v>25851071672</v>
      </c>
      <c r="F44" s="69"/>
      <c r="G44" s="70"/>
      <c r="H44" s="71"/>
      <c r="I44" s="69"/>
      <c r="J44" s="70"/>
      <c r="K44" s="72"/>
      <c r="L44" s="72"/>
    </row>
    <row r="45" spans="1:12" x14ac:dyDescent="0.25">
      <c r="A45" s="75"/>
      <c r="B45" s="67"/>
      <c r="C45" s="68"/>
      <c r="D45" s="38" t="s">
        <v>270</v>
      </c>
      <c r="E45" s="39">
        <v>34891448806</v>
      </c>
      <c r="F45" s="69"/>
      <c r="G45" s="70"/>
      <c r="H45" s="71"/>
      <c r="I45" s="69"/>
      <c r="J45" s="70"/>
      <c r="K45" s="72"/>
      <c r="L45" s="72"/>
    </row>
    <row r="46" spans="1:12" x14ac:dyDescent="0.25">
      <c r="A46" s="75"/>
      <c r="B46" s="67"/>
      <c r="C46" s="68"/>
      <c r="D46" s="38" t="s">
        <v>271</v>
      </c>
      <c r="E46" s="39">
        <v>8374181869</v>
      </c>
      <c r="F46" s="69"/>
      <c r="G46" s="70"/>
      <c r="H46" s="71"/>
      <c r="I46" s="69"/>
      <c r="J46" s="70"/>
      <c r="K46" s="72"/>
      <c r="L46" s="72"/>
    </row>
    <row r="47" spans="1:12" x14ac:dyDescent="0.25">
      <c r="A47" s="75"/>
      <c r="B47" s="67"/>
      <c r="C47" s="68"/>
      <c r="D47" s="38" t="s">
        <v>272</v>
      </c>
      <c r="E47" s="39">
        <v>32191098886</v>
      </c>
      <c r="F47" s="69"/>
      <c r="G47" s="70"/>
      <c r="H47" s="71"/>
      <c r="I47" s="69"/>
      <c r="J47" s="70"/>
      <c r="K47" s="72"/>
      <c r="L47" s="72"/>
    </row>
    <row r="48" spans="1:12" x14ac:dyDescent="0.25">
      <c r="A48" s="75"/>
      <c r="B48" s="67"/>
      <c r="C48" s="68"/>
      <c r="D48" s="38" t="s">
        <v>273</v>
      </c>
      <c r="E48" s="39">
        <v>28835834805</v>
      </c>
      <c r="F48" s="69"/>
      <c r="G48" s="70"/>
      <c r="H48" s="71"/>
      <c r="I48" s="69"/>
      <c r="J48" s="70"/>
      <c r="K48" s="72"/>
      <c r="L48" s="72"/>
    </row>
    <row r="49" spans="1:12" x14ac:dyDescent="0.25">
      <c r="A49" s="75"/>
      <c r="B49" s="67"/>
      <c r="C49" s="68"/>
      <c r="D49" s="38" t="s">
        <v>274</v>
      </c>
      <c r="E49" s="39">
        <v>33743794861</v>
      </c>
      <c r="F49" s="69"/>
      <c r="G49" s="70"/>
      <c r="H49" s="71"/>
      <c r="I49" s="69"/>
      <c r="J49" s="70"/>
      <c r="K49" s="72"/>
      <c r="L49" s="72"/>
    </row>
    <row r="50" spans="1:12" x14ac:dyDescent="0.25">
      <c r="A50" s="75"/>
      <c r="B50" s="67"/>
      <c r="C50" s="68"/>
      <c r="D50" s="32" t="s">
        <v>275</v>
      </c>
      <c r="E50" s="33"/>
      <c r="F50" s="69"/>
      <c r="G50" s="70"/>
      <c r="H50" s="71"/>
      <c r="I50" s="69"/>
      <c r="J50" s="70"/>
      <c r="K50" s="72"/>
      <c r="L50" s="72"/>
    </row>
    <row r="51" spans="1:12" ht="69.95" customHeight="1" x14ac:dyDescent="0.25">
      <c r="A51" s="13"/>
      <c r="B51" s="11" t="s">
        <v>57</v>
      </c>
      <c r="C51" s="14" t="s">
        <v>169</v>
      </c>
      <c r="D51" s="11" t="s">
        <v>170</v>
      </c>
      <c r="E51" s="12" t="s">
        <v>171</v>
      </c>
      <c r="F51" s="18" t="s">
        <v>0</v>
      </c>
      <c r="G51" s="16">
        <v>43809</v>
      </c>
      <c r="H51" s="17">
        <v>5940.34</v>
      </c>
      <c r="I51" s="18" t="s">
        <v>126</v>
      </c>
      <c r="J51" s="16">
        <v>44196</v>
      </c>
      <c r="K51" s="15" t="s">
        <v>1</v>
      </c>
      <c r="L51" s="15" t="s">
        <v>5</v>
      </c>
    </row>
    <row r="52" spans="1:12" ht="69.95" customHeight="1" x14ac:dyDescent="0.25">
      <c r="A52" s="19"/>
      <c r="B52" s="20" t="s">
        <v>26</v>
      </c>
      <c r="C52" s="21" t="s">
        <v>172</v>
      </c>
      <c r="D52" s="20" t="s">
        <v>173</v>
      </c>
      <c r="E52" s="22" t="s">
        <v>174</v>
      </c>
      <c r="F52" s="26" t="s">
        <v>0</v>
      </c>
      <c r="G52" s="24">
        <v>43739</v>
      </c>
      <c r="H52" s="25">
        <v>66395.039999999994</v>
      </c>
      <c r="I52" s="26" t="s">
        <v>13</v>
      </c>
      <c r="J52" s="24">
        <v>44104</v>
      </c>
      <c r="K52" s="23" t="s">
        <v>1</v>
      </c>
      <c r="L52" s="23" t="s">
        <v>5</v>
      </c>
    </row>
    <row r="53" spans="1:12" ht="69.95" customHeight="1" x14ac:dyDescent="0.25">
      <c r="A53" s="13"/>
      <c r="B53" s="11" t="s">
        <v>53</v>
      </c>
      <c r="C53" s="14">
        <v>10835345645</v>
      </c>
      <c r="D53" s="11" t="s">
        <v>310</v>
      </c>
      <c r="E53" s="12">
        <v>10835345645</v>
      </c>
      <c r="F53" s="18" t="s">
        <v>0</v>
      </c>
      <c r="G53" s="16">
        <v>43809</v>
      </c>
      <c r="H53" s="17">
        <v>1596</v>
      </c>
      <c r="I53" s="18" t="s">
        <v>65</v>
      </c>
      <c r="J53" s="16">
        <v>44196</v>
      </c>
      <c r="K53" s="15" t="s">
        <v>1</v>
      </c>
      <c r="L53" s="15" t="s">
        <v>5</v>
      </c>
    </row>
    <row r="54" spans="1:12" ht="69.95" customHeight="1" x14ac:dyDescent="0.25">
      <c r="A54" s="19"/>
      <c r="B54" s="20" t="s">
        <v>60</v>
      </c>
      <c r="C54" s="21">
        <v>36819168888</v>
      </c>
      <c r="D54" s="20" t="s">
        <v>311</v>
      </c>
      <c r="E54" s="22">
        <v>36819168888</v>
      </c>
      <c r="F54" s="26" t="s">
        <v>0</v>
      </c>
      <c r="G54" s="24">
        <v>43619</v>
      </c>
      <c r="H54" s="25">
        <v>14580.02</v>
      </c>
      <c r="I54" s="26" t="s">
        <v>66</v>
      </c>
      <c r="J54" s="24">
        <v>43708</v>
      </c>
      <c r="K54" s="23" t="s">
        <v>1</v>
      </c>
      <c r="L54" s="23" t="s">
        <v>143</v>
      </c>
    </row>
    <row r="55" spans="1:12" x14ac:dyDescent="0.25">
      <c r="A55" s="58"/>
      <c r="B55" s="59" t="s">
        <v>27</v>
      </c>
      <c r="C55" s="60" t="s">
        <v>175</v>
      </c>
      <c r="D55" s="28" t="s">
        <v>353</v>
      </c>
      <c r="E55" s="29" t="s">
        <v>358</v>
      </c>
      <c r="F55" s="61" t="s">
        <v>0</v>
      </c>
      <c r="G55" s="62">
        <v>43658</v>
      </c>
      <c r="H55" s="65">
        <v>3203.8</v>
      </c>
      <c r="I55" s="61" t="s">
        <v>28</v>
      </c>
      <c r="J55" s="62">
        <v>43708</v>
      </c>
      <c r="K55" s="64" t="s">
        <v>1</v>
      </c>
      <c r="L55" s="64" t="s">
        <v>132</v>
      </c>
    </row>
    <row r="56" spans="1:12" x14ac:dyDescent="0.25">
      <c r="A56" s="58"/>
      <c r="B56" s="59"/>
      <c r="C56" s="60"/>
      <c r="D56" s="30" t="s">
        <v>352</v>
      </c>
      <c r="E56" s="31" t="s">
        <v>357</v>
      </c>
      <c r="F56" s="61"/>
      <c r="G56" s="62"/>
      <c r="H56" s="65"/>
      <c r="I56" s="61"/>
      <c r="J56" s="62"/>
      <c r="K56" s="64"/>
      <c r="L56" s="64"/>
    </row>
    <row r="57" spans="1:12" x14ac:dyDescent="0.25">
      <c r="A57" s="58"/>
      <c r="B57" s="59"/>
      <c r="C57" s="60"/>
      <c r="D57" s="30" t="s">
        <v>351</v>
      </c>
      <c r="E57" s="31" t="s">
        <v>356</v>
      </c>
      <c r="F57" s="61"/>
      <c r="G57" s="62"/>
      <c r="H57" s="65"/>
      <c r="I57" s="61"/>
      <c r="J57" s="62"/>
      <c r="K57" s="64"/>
      <c r="L57" s="64"/>
    </row>
    <row r="58" spans="1:12" x14ac:dyDescent="0.25">
      <c r="A58" s="58"/>
      <c r="B58" s="59"/>
      <c r="C58" s="60"/>
      <c r="D58" s="30" t="s">
        <v>177</v>
      </c>
      <c r="E58" s="31" t="s">
        <v>178</v>
      </c>
      <c r="F58" s="61"/>
      <c r="G58" s="62"/>
      <c r="H58" s="65"/>
      <c r="I58" s="61"/>
      <c r="J58" s="62"/>
      <c r="K58" s="64"/>
      <c r="L58" s="64"/>
    </row>
    <row r="59" spans="1:12" x14ac:dyDescent="0.25">
      <c r="A59" s="58"/>
      <c r="B59" s="59"/>
      <c r="C59" s="60"/>
      <c r="D59" s="30" t="s">
        <v>350</v>
      </c>
      <c r="E59" s="31" t="s">
        <v>355</v>
      </c>
      <c r="F59" s="61"/>
      <c r="G59" s="62"/>
      <c r="H59" s="65"/>
      <c r="I59" s="61"/>
      <c r="J59" s="62"/>
      <c r="K59" s="64"/>
      <c r="L59" s="64"/>
    </row>
    <row r="60" spans="1:12" x14ac:dyDescent="0.25">
      <c r="A60" s="58"/>
      <c r="B60" s="59"/>
      <c r="C60" s="60"/>
      <c r="D60" s="34" t="s">
        <v>349</v>
      </c>
      <c r="E60" s="35" t="s">
        <v>354</v>
      </c>
      <c r="F60" s="61"/>
      <c r="G60" s="62"/>
      <c r="H60" s="65"/>
      <c r="I60" s="61"/>
      <c r="J60" s="62"/>
      <c r="K60" s="64"/>
      <c r="L60" s="64"/>
    </row>
    <row r="61" spans="1:12" ht="69.95" customHeight="1" x14ac:dyDescent="0.25">
      <c r="A61" s="19"/>
      <c r="B61" s="20" t="s">
        <v>62</v>
      </c>
      <c r="C61" s="21">
        <v>21950780000100</v>
      </c>
      <c r="D61" s="20" t="s">
        <v>319</v>
      </c>
      <c r="E61" s="22">
        <v>33628151899</v>
      </c>
      <c r="F61" s="26" t="s">
        <v>0</v>
      </c>
      <c r="G61" s="24">
        <v>43617</v>
      </c>
      <c r="H61" s="25">
        <f>3185.91+3539.9+3539.9</f>
        <v>10265.709999999999</v>
      </c>
      <c r="I61" s="26" t="s">
        <v>67</v>
      </c>
      <c r="J61" s="24">
        <v>43708</v>
      </c>
      <c r="K61" s="23" t="s">
        <v>1</v>
      </c>
      <c r="L61" s="23" t="s">
        <v>143</v>
      </c>
    </row>
    <row r="62" spans="1:12" ht="69.95" customHeight="1" x14ac:dyDescent="0.25">
      <c r="A62" s="13"/>
      <c r="B62" s="11" t="s">
        <v>54</v>
      </c>
      <c r="C62" s="12">
        <v>38297890848</v>
      </c>
      <c r="D62" s="11" t="s">
        <v>312</v>
      </c>
      <c r="E62" s="12">
        <v>38297899848</v>
      </c>
      <c r="F62" s="18" t="s">
        <v>0</v>
      </c>
      <c r="G62" s="16">
        <v>43809</v>
      </c>
      <c r="H62" s="17">
        <v>1596</v>
      </c>
      <c r="I62" s="18" t="s">
        <v>64</v>
      </c>
      <c r="J62" s="16">
        <v>43820</v>
      </c>
      <c r="K62" s="15" t="s">
        <v>1</v>
      </c>
      <c r="L62" s="15" t="s">
        <v>143</v>
      </c>
    </row>
    <row r="63" spans="1:12" ht="69.95" customHeight="1" x14ac:dyDescent="0.25">
      <c r="A63" s="19"/>
      <c r="B63" s="20" t="s">
        <v>59</v>
      </c>
      <c r="C63" s="21">
        <v>28988690000158</v>
      </c>
      <c r="D63" s="20" t="s">
        <v>320</v>
      </c>
      <c r="E63" s="22">
        <v>27825790880</v>
      </c>
      <c r="F63" s="26" t="s">
        <v>0</v>
      </c>
      <c r="G63" s="24">
        <v>43617</v>
      </c>
      <c r="H63" s="25">
        <f>5100+5400+5700</f>
        <v>16200</v>
      </c>
      <c r="I63" s="26" t="s">
        <v>69</v>
      </c>
      <c r="J63" s="24">
        <v>43708</v>
      </c>
      <c r="K63" s="23" t="s">
        <v>1</v>
      </c>
      <c r="L63" s="23" t="s">
        <v>143</v>
      </c>
    </row>
    <row r="64" spans="1:12" x14ac:dyDescent="0.25">
      <c r="A64" s="58"/>
      <c r="B64" s="59" t="s">
        <v>29</v>
      </c>
      <c r="C64" s="60" t="s">
        <v>212</v>
      </c>
      <c r="D64" s="28" t="s">
        <v>359</v>
      </c>
      <c r="E64" s="29">
        <v>26097929803</v>
      </c>
      <c r="F64" s="61" t="s">
        <v>0</v>
      </c>
      <c r="G64" s="62">
        <v>43619</v>
      </c>
      <c r="H64" s="65">
        <v>45964.32</v>
      </c>
      <c r="I64" s="61" t="s">
        <v>28</v>
      </c>
      <c r="J64" s="62">
        <v>43984</v>
      </c>
      <c r="K64" s="64" t="s">
        <v>1</v>
      </c>
      <c r="L64" s="64" t="s">
        <v>5</v>
      </c>
    </row>
    <row r="65" spans="1:12" x14ac:dyDescent="0.25">
      <c r="A65" s="58"/>
      <c r="B65" s="59"/>
      <c r="C65" s="60"/>
      <c r="D65" s="30" t="s">
        <v>277</v>
      </c>
      <c r="E65" s="31">
        <v>15628565881</v>
      </c>
      <c r="F65" s="61"/>
      <c r="G65" s="62"/>
      <c r="H65" s="65"/>
      <c r="I65" s="61"/>
      <c r="J65" s="62"/>
      <c r="K65" s="64"/>
      <c r="L65" s="64"/>
    </row>
    <row r="66" spans="1:12" x14ac:dyDescent="0.25">
      <c r="A66" s="58"/>
      <c r="B66" s="59"/>
      <c r="C66" s="60"/>
      <c r="D66" s="30" t="s">
        <v>360</v>
      </c>
      <c r="E66" s="31">
        <v>29751843871</v>
      </c>
      <c r="F66" s="61"/>
      <c r="G66" s="62"/>
      <c r="H66" s="65"/>
      <c r="I66" s="61"/>
      <c r="J66" s="62"/>
      <c r="K66" s="64"/>
      <c r="L66" s="64"/>
    </row>
    <row r="67" spans="1:12" x14ac:dyDescent="0.25">
      <c r="A67" s="58"/>
      <c r="B67" s="59"/>
      <c r="C67" s="60"/>
      <c r="D67" s="30" t="s">
        <v>361</v>
      </c>
      <c r="E67" s="31">
        <v>311820348</v>
      </c>
      <c r="F67" s="61"/>
      <c r="G67" s="62"/>
      <c r="H67" s="65"/>
      <c r="I67" s="61"/>
      <c r="J67" s="62"/>
      <c r="K67" s="64"/>
      <c r="L67" s="64"/>
    </row>
    <row r="68" spans="1:12" x14ac:dyDescent="0.25">
      <c r="A68" s="58"/>
      <c r="B68" s="59"/>
      <c r="C68" s="60"/>
      <c r="D68" s="34" t="s">
        <v>276</v>
      </c>
      <c r="E68" s="35">
        <v>22867927803</v>
      </c>
      <c r="F68" s="61"/>
      <c r="G68" s="62"/>
      <c r="H68" s="65"/>
      <c r="I68" s="61"/>
      <c r="J68" s="62"/>
      <c r="K68" s="64"/>
      <c r="L68" s="64"/>
    </row>
    <row r="69" spans="1:12" ht="69.95" customHeight="1" x14ac:dyDescent="0.25">
      <c r="A69" s="19"/>
      <c r="B69" s="20" t="s">
        <v>30</v>
      </c>
      <c r="C69" s="21" t="s">
        <v>213</v>
      </c>
      <c r="D69" s="20" t="s">
        <v>214</v>
      </c>
      <c r="E69" s="22" t="s">
        <v>321</v>
      </c>
      <c r="F69" s="26" t="s">
        <v>0</v>
      </c>
      <c r="G69" s="24">
        <v>43767</v>
      </c>
      <c r="H69" s="25">
        <v>6821</v>
      </c>
      <c r="I69" s="26" t="s">
        <v>31</v>
      </c>
      <c r="J69" s="24">
        <v>44132</v>
      </c>
      <c r="K69" s="23" t="s">
        <v>1</v>
      </c>
      <c r="L69" s="23" t="s">
        <v>5</v>
      </c>
    </row>
    <row r="70" spans="1:12" ht="69.95" customHeight="1" x14ac:dyDescent="0.25">
      <c r="A70" s="13"/>
      <c r="B70" s="11" t="s">
        <v>32</v>
      </c>
      <c r="C70" s="14" t="s">
        <v>215</v>
      </c>
      <c r="D70" s="11" t="s">
        <v>216</v>
      </c>
      <c r="E70" s="12" t="s">
        <v>217</v>
      </c>
      <c r="F70" s="18" t="s">
        <v>0</v>
      </c>
      <c r="G70" s="16">
        <v>43671</v>
      </c>
      <c r="H70" s="17">
        <v>29683.040000000001</v>
      </c>
      <c r="I70" s="18" t="s">
        <v>28</v>
      </c>
      <c r="J70" s="16">
        <v>44036</v>
      </c>
      <c r="K70" s="15" t="s">
        <v>1</v>
      </c>
      <c r="L70" s="15" t="s">
        <v>5</v>
      </c>
    </row>
    <row r="71" spans="1:12" ht="69.95" customHeight="1" x14ac:dyDescent="0.25">
      <c r="A71" s="19"/>
      <c r="B71" s="20" t="s">
        <v>58</v>
      </c>
      <c r="C71" s="21">
        <v>20061730000100</v>
      </c>
      <c r="D71" s="20" t="s">
        <v>322</v>
      </c>
      <c r="E71" s="22">
        <v>16416269848</v>
      </c>
      <c r="F71" s="26" t="s">
        <v>0</v>
      </c>
      <c r="G71" s="24">
        <v>43617</v>
      </c>
      <c r="H71" s="25">
        <v>1808</v>
      </c>
      <c r="I71" s="26" t="s">
        <v>68</v>
      </c>
      <c r="J71" s="24">
        <v>43708</v>
      </c>
      <c r="K71" s="23" t="s">
        <v>1</v>
      </c>
      <c r="L71" s="23" t="s">
        <v>143</v>
      </c>
    </row>
    <row r="72" spans="1:12" ht="69.95" customHeight="1" x14ac:dyDescent="0.25">
      <c r="A72" s="13"/>
      <c r="B72" s="11" t="s">
        <v>55</v>
      </c>
      <c r="C72" s="14">
        <v>32298614857</v>
      </c>
      <c r="D72" s="11" t="s">
        <v>313</v>
      </c>
      <c r="E72" s="12">
        <v>32298614857</v>
      </c>
      <c r="F72" s="18" t="s">
        <v>0</v>
      </c>
      <c r="G72" s="16">
        <v>43809</v>
      </c>
      <c r="H72" s="17">
        <v>1596</v>
      </c>
      <c r="I72" s="18" t="s">
        <v>64</v>
      </c>
      <c r="J72" s="16" t="s">
        <v>144</v>
      </c>
      <c r="K72" s="15" t="s">
        <v>1</v>
      </c>
      <c r="L72" s="15" t="s">
        <v>143</v>
      </c>
    </row>
    <row r="73" spans="1:12" ht="69.95" customHeight="1" x14ac:dyDescent="0.25">
      <c r="A73" s="19"/>
      <c r="B73" s="20" t="s">
        <v>33</v>
      </c>
      <c r="C73" s="21" t="s">
        <v>176</v>
      </c>
      <c r="D73" s="20" t="s">
        <v>177</v>
      </c>
      <c r="E73" s="22" t="s">
        <v>178</v>
      </c>
      <c r="F73" s="26" t="s">
        <v>0</v>
      </c>
      <c r="G73" s="24">
        <v>43709</v>
      </c>
      <c r="H73" s="25">
        <v>5222.3999999999996</v>
      </c>
      <c r="I73" s="26" t="s">
        <v>28</v>
      </c>
      <c r="J73" s="24">
        <v>44074</v>
      </c>
      <c r="K73" s="23" t="s">
        <v>1</v>
      </c>
      <c r="L73" s="23" t="s">
        <v>5</v>
      </c>
    </row>
    <row r="74" spans="1:12" ht="33" customHeight="1" x14ac:dyDescent="0.25">
      <c r="A74" s="58"/>
      <c r="B74" s="59" t="s">
        <v>34</v>
      </c>
      <c r="C74" s="60" t="s">
        <v>197</v>
      </c>
      <c r="D74" s="28" t="s">
        <v>279</v>
      </c>
      <c r="E74" s="29">
        <v>28991596827</v>
      </c>
      <c r="F74" s="50" t="s">
        <v>0</v>
      </c>
      <c r="G74" s="55">
        <v>43783</v>
      </c>
      <c r="H74" s="48">
        <v>6216</v>
      </c>
      <c r="I74" s="61" t="s">
        <v>35</v>
      </c>
      <c r="J74" s="55">
        <v>44148</v>
      </c>
      <c r="K74" s="46" t="s">
        <v>1</v>
      </c>
      <c r="L74" s="46" t="s">
        <v>5</v>
      </c>
    </row>
    <row r="75" spans="1:12" ht="33" customHeight="1" x14ac:dyDescent="0.25">
      <c r="A75" s="58"/>
      <c r="B75" s="59"/>
      <c r="C75" s="60"/>
      <c r="D75" s="34" t="s">
        <v>278</v>
      </c>
      <c r="E75" s="35">
        <v>33450158899</v>
      </c>
      <c r="F75" s="51"/>
      <c r="G75" s="56"/>
      <c r="H75" s="49"/>
      <c r="I75" s="61"/>
      <c r="J75" s="56"/>
      <c r="K75" s="47"/>
      <c r="L75" s="47"/>
    </row>
    <row r="76" spans="1:12" ht="69.95" customHeight="1" x14ac:dyDescent="0.25">
      <c r="A76" s="19"/>
      <c r="B76" s="20" t="s">
        <v>56</v>
      </c>
      <c r="C76" s="21">
        <v>89725398490</v>
      </c>
      <c r="D76" s="20" t="s">
        <v>314</v>
      </c>
      <c r="E76" s="22">
        <v>89725398490</v>
      </c>
      <c r="F76" s="26" t="s">
        <v>0</v>
      </c>
      <c r="G76" s="24">
        <v>43809</v>
      </c>
      <c r="H76" s="25">
        <v>1596</v>
      </c>
      <c r="I76" s="26" t="s">
        <v>64</v>
      </c>
      <c r="J76" s="24">
        <v>43820</v>
      </c>
      <c r="K76" s="23" t="s">
        <v>1</v>
      </c>
      <c r="L76" s="23" t="s">
        <v>143</v>
      </c>
    </row>
    <row r="77" spans="1:12" ht="69.95" customHeight="1" x14ac:dyDescent="0.25">
      <c r="A77" s="52"/>
      <c r="B77" s="94" t="s">
        <v>36</v>
      </c>
      <c r="C77" s="89">
        <v>33709922000121</v>
      </c>
      <c r="D77" s="11" t="s">
        <v>385</v>
      </c>
      <c r="E77" s="12">
        <v>39295063864</v>
      </c>
      <c r="F77" s="50" t="s">
        <v>0</v>
      </c>
      <c r="G77" s="55">
        <v>43619</v>
      </c>
      <c r="H77" s="48">
        <v>17120.599999999999</v>
      </c>
      <c r="I77" s="50" t="s">
        <v>70</v>
      </c>
      <c r="J77" s="55">
        <v>43984</v>
      </c>
      <c r="K77" s="46" t="s">
        <v>1</v>
      </c>
      <c r="L77" s="46" t="s">
        <v>5</v>
      </c>
    </row>
    <row r="78" spans="1:12" ht="69.95" customHeight="1" x14ac:dyDescent="0.25">
      <c r="A78" s="53"/>
      <c r="B78" s="95"/>
      <c r="C78" s="91"/>
      <c r="D78" s="28" t="s">
        <v>386</v>
      </c>
      <c r="E78" s="29">
        <v>40512760829</v>
      </c>
      <c r="F78" s="51"/>
      <c r="G78" s="56"/>
      <c r="H78" s="49"/>
      <c r="I78" s="51"/>
      <c r="J78" s="56"/>
      <c r="K78" s="47"/>
      <c r="L78" s="47"/>
    </row>
    <row r="79" spans="1:12" ht="42" customHeight="1" x14ac:dyDescent="0.25">
      <c r="A79" s="73"/>
      <c r="B79" s="67" t="s">
        <v>43</v>
      </c>
      <c r="C79" s="68" t="s">
        <v>179</v>
      </c>
      <c r="D79" s="36" t="s">
        <v>281</v>
      </c>
      <c r="E79" s="37">
        <v>22262615837</v>
      </c>
      <c r="F79" s="81" t="s">
        <v>0</v>
      </c>
      <c r="G79" s="83">
        <v>43718</v>
      </c>
      <c r="H79" s="85">
        <v>11876.98</v>
      </c>
      <c r="I79" s="69" t="s">
        <v>71</v>
      </c>
      <c r="J79" s="83">
        <v>44083</v>
      </c>
      <c r="K79" s="79" t="s">
        <v>1</v>
      </c>
      <c r="L79" s="79" t="s">
        <v>5</v>
      </c>
    </row>
    <row r="80" spans="1:12" ht="39" customHeight="1" x14ac:dyDescent="0.25">
      <c r="A80" s="74"/>
      <c r="B80" s="67"/>
      <c r="C80" s="68"/>
      <c r="D80" s="32" t="s">
        <v>280</v>
      </c>
      <c r="E80" s="33" t="s">
        <v>282</v>
      </c>
      <c r="F80" s="82"/>
      <c r="G80" s="84"/>
      <c r="H80" s="86"/>
      <c r="I80" s="69"/>
      <c r="J80" s="84"/>
      <c r="K80" s="80"/>
      <c r="L80" s="80"/>
    </row>
    <row r="81" spans="1:12" ht="57" customHeight="1" x14ac:dyDescent="0.25">
      <c r="A81" s="58"/>
      <c r="B81" s="59" t="s">
        <v>47</v>
      </c>
      <c r="C81" s="60">
        <v>10774429000190</v>
      </c>
      <c r="D81" s="28" t="s">
        <v>377</v>
      </c>
      <c r="E81" s="29">
        <v>56083041600</v>
      </c>
      <c r="F81" s="61" t="s">
        <v>0</v>
      </c>
      <c r="G81" s="62">
        <v>43812</v>
      </c>
      <c r="H81" s="65">
        <v>3192</v>
      </c>
      <c r="I81" s="61" t="s">
        <v>72</v>
      </c>
      <c r="J81" s="62">
        <v>43820</v>
      </c>
      <c r="K81" s="64" t="s">
        <v>1</v>
      </c>
      <c r="L81" s="64" t="s">
        <v>143</v>
      </c>
    </row>
    <row r="82" spans="1:12" ht="52.5" customHeight="1" x14ac:dyDescent="0.25">
      <c r="A82" s="58"/>
      <c r="B82" s="59"/>
      <c r="C82" s="60"/>
      <c r="D82" s="34" t="s">
        <v>378</v>
      </c>
      <c r="E82" s="35">
        <v>88321991653</v>
      </c>
      <c r="F82" s="61"/>
      <c r="G82" s="62"/>
      <c r="H82" s="65"/>
      <c r="I82" s="61"/>
      <c r="J82" s="62"/>
      <c r="K82" s="64"/>
      <c r="L82" s="64"/>
    </row>
    <row r="83" spans="1:12" ht="69.95" customHeight="1" x14ac:dyDescent="0.25">
      <c r="A83" s="19"/>
      <c r="B83" s="20" t="s">
        <v>48</v>
      </c>
      <c r="C83" s="21" t="s">
        <v>180</v>
      </c>
      <c r="D83" s="20" t="s">
        <v>181</v>
      </c>
      <c r="E83" s="22" t="s">
        <v>182</v>
      </c>
      <c r="F83" s="26" t="s">
        <v>0</v>
      </c>
      <c r="G83" s="24">
        <v>43812</v>
      </c>
      <c r="H83" s="25">
        <v>3192</v>
      </c>
      <c r="I83" s="26" t="s">
        <v>73</v>
      </c>
      <c r="J83" s="24">
        <v>43820</v>
      </c>
      <c r="K83" s="23" t="s">
        <v>1</v>
      </c>
      <c r="L83" s="23" t="s">
        <v>143</v>
      </c>
    </row>
    <row r="84" spans="1:12" ht="54.75" customHeight="1" x14ac:dyDescent="0.25">
      <c r="A84" s="52"/>
      <c r="B84" s="61" t="s">
        <v>40</v>
      </c>
      <c r="C84" s="60" t="s">
        <v>183</v>
      </c>
      <c r="D84" s="28" t="s">
        <v>380</v>
      </c>
      <c r="E84" s="29" t="s">
        <v>382</v>
      </c>
      <c r="F84" s="61" t="s">
        <v>0</v>
      </c>
      <c r="G84" s="62">
        <v>43696</v>
      </c>
      <c r="H84" s="65">
        <v>48351</v>
      </c>
      <c r="I84" s="61" t="s">
        <v>74</v>
      </c>
      <c r="J84" s="62">
        <v>44061</v>
      </c>
      <c r="K84" s="64" t="s">
        <v>1</v>
      </c>
      <c r="L84" s="64" t="s">
        <v>5</v>
      </c>
    </row>
    <row r="85" spans="1:12" ht="48.75" customHeight="1" x14ac:dyDescent="0.25">
      <c r="A85" s="53"/>
      <c r="B85" s="61"/>
      <c r="C85" s="60"/>
      <c r="D85" s="34" t="s">
        <v>379</v>
      </c>
      <c r="E85" s="35" t="s">
        <v>381</v>
      </c>
      <c r="F85" s="61"/>
      <c r="G85" s="62"/>
      <c r="H85" s="65"/>
      <c r="I85" s="61"/>
      <c r="J85" s="62"/>
      <c r="K85" s="64"/>
      <c r="L85" s="64"/>
    </row>
    <row r="86" spans="1:12" ht="69.95" customHeight="1" x14ac:dyDescent="0.25">
      <c r="A86" s="19"/>
      <c r="B86" s="20" t="s">
        <v>37</v>
      </c>
      <c r="C86" s="21">
        <v>37603140668</v>
      </c>
      <c r="D86" s="20" t="s">
        <v>315</v>
      </c>
      <c r="E86" s="22">
        <v>37603140668</v>
      </c>
      <c r="F86" s="26" t="s">
        <v>0</v>
      </c>
      <c r="G86" s="24">
        <v>43619</v>
      </c>
      <c r="H86" s="25">
        <v>35075.410000000003</v>
      </c>
      <c r="I86" s="26" t="s">
        <v>63</v>
      </c>
      <c r="J86" s="24">
        <v>43984</v>
      </c>
      <c r="K86" s="23" t="s">
        <v>1</v>
      </c>
      <c r="L86" s="23" t="s">
        <v>5</v>
      </c>
    </row>
    <row r="87" spans="1:12" ht="21.75" customHeight="1" x14ac:dyDescent="0.25">
      <c r="A87" s="87"/>
      <c r="B87" s="59" t="s">
        <v>39</v>
      </c>
      <c r="C87" s="60" t="s">
        <v>218</v>
      </c>
      <c r="D87" s="28" t="s">
        <v>283</v>
      </c>
      <c r="E87" s="29">
        <v>20599841818</v>
      </c>
      <c r="F87" s="61" t="s">
        <v>0</v>
      </c>
      <c r="G87" s="62">
        <v>43634</v>
      </c>
      <c r="H87" s="65">
        <v>24366</v>
      </c>
      <c r="I87" s="61" t="s">
        <v>75</v>
      </c>
      <c r="J87" s="62">
        <v>43999</v>
      </c>
      <c r="K87" s="64" t="s">
        <v>1</v>
      </c>
      <c r="L87" s="64" t="s">
        <v>5</v>
      </c>
    </row>
    <row r="88" spans="1:12" ht="19.5" customHeight="1" x14ac:dyDescent="0.25">
      <c r="A88" s="87"/>
      <c r="B88" s="59"/>
      <c r="C88" s="60"/>
      <c r="D88" s="30" t="s">
        <v>284</v>
      </c>
      <c r="E88" s="31">
        <v>21441659803</v>
      </c>
      <c r="F88" s="61"/>
      <c r="G88" s="62"/>
      <c r="H88" s="65"/>
      <c r="I88" s="61"/>
      <c r="J88" s="62"/>
      <c r="K88" s="64"/>
      <c r="L88" s="64"/>
    </row>
    <row r="89" spans="1:12" ht="17.25" customHeight="1" x14ac:dyDescent="0.25">
      <c r="A89" s="87"/>
      <c r="B89" s="59"/>
      <c r="C89" s="60"/>
      <c r="D89" s="34" t="s">
        <v>285</v>
      </c>
      <c r="E89" s="35">
        <v>10942129890</v>
      </c>
      <c r="F89" s="61"/>
      <c r="G89" s="62"/>
      <c r="H89" s="65"/>
      <c r="I89" s="61"/>
      <c r="J89" s="62"/>
      <c r="K89" s="64"/>
      <c r="L89" s="64"/>
    </row>
    <row r="90" spans="1:12" ht="69.95" customHeight="1" x14ac:dyDescent="0.25">
      <c r="A90" s="19"/>
      <c r="B90" s="20" t="s">
        <v>41</v>
      </c>
      <c r="C90" s="21">
        <v>25311216000107</v>
      </c>
      <c r="D90" s="20" t="s">
        <v>383</v>
      </c>
      <c r="E90" s="22">
        <v>35155068886</v>
      </c>
      <c r="F90" s="26" t="s">
        <v>0</v>
      </c>
      <c r="G90" s="24">
        <v>43697</v>
      </c>
      <c r="H90" s="25">
        <v>27237</v>
      </c>
      <c r="I90" s="26" t="s">
        <v>76</v>
      </c>
      <c r="J90" s="24">
        <v>44062</v>
      </c>
      <c r="K90" s="23" t="s">
        <v>1</v>
      </c>
      <c r="L90" s="23" t="s">
        <v>5</v>
      </c>
    </row>
    <row r="91" spans="1:12" ht="69.95" customHeight="1" x14ac:dyDescent="0.25">
      <c r="A91" s="13"/>
      <c r="B91" s="11" t="s">
        <v>49</v>
      </c>
      <c r="C91" s="14">
        <v>18380856000103</v>
      </c>
      <c r="D91" s="11" t="s">
        <v>384</v>
      </c>
      <c r="E91" s="12">
        <v>33408194831</v>
      </c>
      <c r="F91" s="18" t="s">
        <v>0</v>
      </c>
      <c r="G91" s="16">
        <v>43812</v>
      </c>
      <c r="H91" s="17">
        <v>1019</v>
      </c>
      <c r="I91" s="18" t="s">
        <v>77</v>
      </c>
      <c r="J91" s="16">
        <v>44196</v>
      </c>
      <c r="K91" s="15" t="s">
        <v>1</v>
      </c>
      <c r="L91" s="15" t="s">
        <v>5</v>
      </c>
    </row>
    <row r="92" spans="1:12" ht="46.5" customHeight="1" x14ac:dyDescent="0.25">
      <c r="A92" s="73"/>
      <c r="B92" s="67" t="s">
        <v>38</v>
      </c>
      <c r="C92" s="68" t="s">
        <v>184</v>
      </c>
      <c r="D92" s="36" t="s">
        <v>287</v>
      </c>
      <c r="E92" s="37" t="s">
        <v>289</v>
      </c>
      <c r="F92" s="81" t="s">
        <v>0</v>
      </c>
      <c r="G92" s="83">
        <v>43619</v>
      </c>
      <c r="H92" s="85">
        <f>9251.56+10324.32+9911.72+4914.6+14248.68+2521.52+2063+4914.6</f>
        <v>58149.999999999993</v>
      </c>
      <c r="I92" s="69" t="s">
        <v>28</v>
      </c>
      <c r="J92" s="83">
        <v>43984</v>
      </c>
      <c r="K92" s="79" t="s">
        <v>1</v>
      </c>
      <c r="L92" s="79" t="s">
        <v>5</v>
      </c>
    </row>
    <row r="93" spans="1:12" ht="36.75" customHeight="1" x14ac:dyDescent="0.25">
      <c r="A93" s="74"/>
      <c r="B93" s="67"/>
      <c r="C93" s="68"/>
      <c r="D93" s="32" t="s">
        <v>286</v>
      </c>
      <c r="E93" s="33" t="s">
        <v>288</v>
      </c>
      <c r="F93" s="82"/>
      <c r="G93" s="84"/>
      <c r="H93" s="86"/>
      <c r="I93" s="69"/>
      <c r="J93" s="84"/>
      <c r="K93" s="80"/>
      <c r="L93" s="80"/>
    </row>
    <row r="94" spans="1:12" ht="33.75" customHeight="1" x14ac:dyDescent="0.25">
      <c r="A94" s="52"/>
      <c r="B94" s="59" t="s">
        <v>42</v>
      </c>
      <c r="C94" s="60" t="s">
        <v>185</v>
      </c>
      <c r="D94" s="28" t="s">
        <v>291</v>
      </c>
      <c r="E94" s="29" t="s">
        <v>293</v>
      </c>
      <c r="F94" s="50" t="s">
        <v>0</v>
      </c>
      <c r="G94" s="55">
        <v>43710</v>
      </c>
      <c r="H94" s="48">
        <v>13951.07</v>
      </c>
      <c r="I94" s="61" t="s">
        <v>78</v>
      </c>
      <c r="J94" s="55">
        <v>44075</v>
      </c>
      <c r="K94" s="46" t="s">
        <v>1</v>
      </c>
      <c r="L94" s="46" t="s">
        <v>5</v>
      </c>
    </row>
    <row r="95" spans="1:12" ht="28.5" customHeight="1" x14ac:dyDescent="0.25">
      <c r="A95" s="53"/>
      <c r="B95" s="59"/>
      <c r="C95" s="60"/>
      <c r="D95" s="34" t="s">
        <v>290</v>
      </c>
      <c r="E95" s="35" t="s">
        <v>292</v>
      </c>
      <c r="F95" s="51"/>
      <c r="G95" s="56"/>
      <c r="H95" s="49"/>
      <c r="I95" s="61"/>
      <c r="J95" s="56"/>
      <c r="K95" s="47"/>
      <c r="L95" s="47"/>
    </row>
    <row r="96" spans="1:12" ht="69.95" customHeight="1" x14ac:dyDescent="0.25">
      <c r="A96" s="19"/>
      <c r="B96" s="20" t="s">
        <v>61</v>
      </c>
      <c r="C96" s="21" t="s">
        <v>186</v>
      </c>
      <c r="D96" s="20" t="s">
        <v>188</v>
      </c>
      <c r="E96" s="22" t="s">
        <v>187</v>
      </c>
      <c r="F96" s="26" t="s">
        <v>0</v>
      </c>
      <c r="G96" s="24">
        <v>43619</v>
      </c>
      <c r="H96" s="25">
        <v>2870.72</v>
      </c>
      <c r="I96" s="26" t="s">
        <v>28</v>
      </c>
      <c r="J96" s="24">
        <v>43646</v>
      </c>
      <c r="K96" s="23" t="s">
        <v>1</v>
      </c>
      <c r="L96" s="23" t="s">
        <v>132</v>
      </c>
    </row>
    <row r="97" spans="1:12" ht="30" x14ac:dyDescent="0.25">
      <c r="A97" s="58"/>
      <c r="B97" s="59" t="s">
        <v>50</v>
      </c>
      <c r="C97" s="60">
        <v>5966150000178</v>
      </c>
      <c r="D97" s="28" t="s">
        <v>294</v>
      </c>
      <c r="E97" s="29">
        <v>10145567753</v>
      </c>
      <c r="F97" s="61" t="s">
        <v>0</v>
      </c>
      <c r="G97" s="62">
        <v>43812</v>
      </c>
      <c r="H97" s="65">
        <v>1607.2</v>
      </c>
      <c r="I97" s="61" t="s">
        <v>79</v>
      </c>
      <c r="J97" s="62">
        <v>44196</v>
      </c>
      <c r="K97" s="64" t="s">
        <v>1</v>
      </c>
      <c r="L97" s="64" t="s">
        <v>5</v>
      </c>
    </row>
    <row r="98" spans="1:12" x14ac:dyDescent="0.25">
      <c r="A98" s="58"/>
      <c r="B98" s="59"/>
      <c r="C98" s="60"/>
      <c r="D98" s="30" t="s">
        <v>295</v>
      </c>
      <c r="E98" s="31">
        <v>543603822</v>
      </c>
      <c r="F98" s="61"/>
      <c r="G98" s="62"/>
      <c r="H98" s="65"/>
      <c r="I98" s="61"/>
      <c r="J98" s="62"/>
      <c r="K98" s="64"/>
      <c r="L98" s="64"/>
    </row>
    <row r="99" spans="1:12" x14ac:dyDescent="0.25">
      <c r="A99" s="58"/>
      <c r="B99" s="59"/>
      <c r="C99" s="60"/>
      <c r="D99" s="30" t="s">
        <v>296</v>
      </c>
      <c r="E99" s="31">
        <v>7485563890</v>
      </c>
      <c r="F99" s="61"/>
      <c r="G99" s="62"/>
      <c r="H99" s="65"/>
      <c r="I99" s="61"/>
      <c r="J99" s="62"/>
      <c r="K99" s="64"/>
      <c r="L99" s="64"/>
    </row>
    <row r="100" spans="1:12" x14ac:dyDescent="0.25">
      <c r="A100" s="58"/>
      <c r="B100" s="59"/>
      <c r="C100" s="60"/>
      <c r="D100" s="34" t="s">
        <v>297</v>
      </c>
      <c r="E100" s="35">
        <v>4120120813</v>
      </c>
      <c r="F100" s="61"/>
      <c r="G100" s="62"/>
      <c r="H100" s="65"/>
      <c r="I100" s="61"/>
      <c r="J100" s="62"/>
      <c r="K100" s="64"/>
      <c r="L100" s="64"/>
    </row>
    <row r="101" spans="1:12" ht="69.95" customHeight="1" x14ac:dyDescent="0.25">
      <c r="A101" s="19"/>
      <c r="B101" s="20" t="s">
        <v>44</v>
      </c>
      <c r="C101" s="21" t="s">
        <v>189</v>
      </c>
      <c r="D101" s="20" t="s">
        <v>190</v>
      </c>
      <c r="E101" s="22" t="s">
        <v>191</v>
      </c>
      <c r="F101" s="26" t="s">
        <v>0</v>
      </c>
      <c r="G101" s="24">
        <v>43739</v>
      </c>
      <c r="H101" s="25">
        <v>15474.56</v>
      </c>
      <c r="I101" s="26" t="s">
        <v>80</v>
      </c>
      <c r="J101" s="24">
        <v>43830</v>
      </c>
      <c r="K101" s="23" t="s">
        <v>1</v>
      </c>
      <c r="L101" s="23" t="s">
        <v>132</v>
      </c>
    </row>
    <row r="102" spans="1:12" ht="35.25" customHeight="1" x14ac:dyDescent="0.25">
      <c r="A102" s="58"/>
      <c r="B102" s="59" t="s">
        <v>45</v>
      </c>
      <c r="C102" s="60" t="s">
        <v>205</v>
      </c>
      <c r="D102" s="28" t="s">
        <v>299</v>
      </c>
      <c r="E102" s="29">
        <v>37510312</v>
      </c>
      <c r="F102" s="61" t="s">
        <v>0</v>
      </c>
      <c r="G102" s="62">
        <v>43776</v>
      </c>
      <c r="H102" s="65">
        <v>4315.88</v>
      </c>
      <c r="I102" s="61" t="s">
        <v>81</v>
      </c>
      <c r="J102" s="62">
        <v>44141</v>
      </c>
      <c r="K102" s="64" t="s">
        <v>1</v>
      </c>
      <c r="L102" s="64" t="s">
        <v>5</v>
      </c>
    </row>
    <row r="103" spans="1:12" ht="39.75" customHeight="1" x14ac:dyDescent="0.25">
      <c r="A103" s="58"/>
      <c r="B103" s="59"/>
      <c r="C103" s="60"/>
      <c r="D103" s="34" t="s">
        <v>298</v>
      </c>
      <c r="E103" s="35">
        <v>74016156300</v>
      </c>
      <c r="F103" s="61"/>
      <c r="G103" s="62"/>
      <c r="H103" s="65"/>
      <c r="I103" s="61"/>
      <c r="J103" s="62"/>
      <c r="K103" s="64"/>
      <c r="L103" s="64"/>
    </row>
    <row r="104" spans="1:12" ht="69.95" customHeight="1" x14ac:dyDescent="0.25">
      <c r="A104" s="19"/>
      <c r="B104" s="20" t="s">
        <v>83</v>
      </c>
      <c r="C104" s="21">
        <v>15094547000170</v>
      </c>
      <c r="D104" s="20" t="s">
        <v>373</v>
      </c>
      <c r="E104" s="22">
        <v>15785441885</v>
      </c>
      <c r="F104" s="26" t="s">
        <v>2</v>
      </c>
      <c r="G104" s="24">
        <v>43617</v>
      </c>
      <c r="H104" s="25">
        <f>3699.83+3699.83+3699.83</f>
        <v>11099.49</v>
      </c>
      <c r="I104" s="26" t="s">
        <v>101</v>
      </c>
      <c r="J104" s="24">
        <v>43708</v>
      </c>
      <c r="K104" s="23" t="s">
        <v>1</v>
      </c>
      <c r="L104" s="23" t="s">
        <v>143</v>
      </c>
    </row>
    <row r="105" spans="1:12" ht="29.25" customHeight="1" x14ac:dyDescent="0.25">
      <c r="A105" s="58"/>
      <c r="B105" s="59" t="s">
        <v>84</v>
      </c>
      <c r="C105" s="60" t="s">
        <v>200</v>
      </c>
      <c r="D105" s="28" t="s">
        <v>301</v>
      </c>
      <c r="E105" s="29" t="s">
        <v>303</v>
      </c>
      <c r="F105" s="61" t="s">
        <v>2</v>
      </c>
      <c r="G105" s="62">
        <v>43617</v>
      </c>
      <c r="H105" s="65">
        <f>480*7</f>
        <v>3360</v>
      </c>
      <c r="I105" s="61" t="s">
        <v>127</v>
      </c>
      <c r="J105" s="62">
        <v>44043</v>
      </c>
      <c r="K105" s="64" t="s">
        <v>1</v>
      </c>
      <c r="L105" s="64" t="s">
        <v>5</v>
      </c>
    </row>
    <row r="106" spans="1:12" ht="32.25" customHeight="1" x14ac:dyDescent="0.25">
      <c r="A106" s="58"/>
      <c r="B106" s="59"/>
      <c r="C106" s="60"/>
      <c r="D106" s="34" t="s">
        <v>300</v>
      </c>
      <c r="E106" s="35" t="s">
        <v>302</v>
      </c>
      <c r="F106" s="61"/>
      <c r="G106" s="62"/>
      <c r="H106" s="65"/>
      <c r="I106" s="61"/>
      <c r="J106" s="62"/>
      <c r="K106" s="64"/>
      <c r="L106" s="64"/>
    </row>
    <row r="107" spans="1:12" ht="69.95" customHeight="1" x14ac:dyDescent="0.25">
      <c r="A107" s="19"/>
      <c r="B107" s="20" t="s">
        <v>95</v>
      </c>
      <c r="C107" s="21">
        <v>2631147000105</v>
      </c>
      <c r="D107" s="20" t="s">
        <v>370</v>
      </c>
      <c r="E107" s="22">
        <v>2433538980</v>
      </c>
      <c r="F107" s="26" t="s">
        <v>115</v>
      </c>
      <c r="G107" s="24">
        <v>43617</v>
      </c>
      <c r="H107" s="25">
        <f>4909*3</f>
        <v>14727</v>
      </c>
      <c r="I107" s="26" t="s">
        <v>128</v>
      </c>
      <c r="J107" s="24">
        <v>43708</v>
      </c>
      <c r="K107" s="23" t="s">
        <v>1</v>
      </c>
      <c r="L107" s="23" t="s">
        <v>143</v>
      </c>
    </row>
    <row r="108" spans="1:12" x14ac:dyDescent="0.25">
      <c r="A108" s="58"/>
      <c r="B108" s="59" t="s">
        <v>96</v>
      </c>
      <c r="C108" s="60" t="s">
        <v>201</v>
      </c>
      <c r="D108" s="28" t="s">
        <v>362</v>
      </c>
      <c r="E108" s="29" t="s">
        <v>363</v>
      </c>
      <c r="F108" s="61" t="s">
        <v>115</v>
      </c>
      <c r="G108" s="62">
        <v>43617</v>
      </c>
      <c r="H108" s="65">
        <f>2011.44+1529.61+1480.38+2324.28+3281.67</f>
        <v>10627.380000000001</v>
      </c>
      <c r="I108" s="61" t="s">
        <v>110</v>
      </c>
      <c r="J108" s="62">
        <v>43983</v>
      </c>
      <c r="K108" s="64" t="s">
        <v>1</v>
      </c>
      <c r="L108" s="64" t="s">
        <v>5</v>
      </c>
    </row>
    <row r="109" spans="1:12" ht="69.95" customHeight="1" x14ac:dyDescent="0.25">
      <c r="A109" s="58"/>
      <c r="B109" s="59"/>
      <c r="C109" s="60"/>
      <c r="D109" s="34" t="s">
        <v>364</v>
      </c>
      <c r="E109" s="35" t="s">
        <v>365</v>
      </c>
      <c r="F109" s="61"/>
      <c r="G109" s="62"/>
      <c r="H109" s="65"/>
      <c r="I109" s="61"/>
      <c r="J109" s="62"/>
      <c r="K109" s="64"/>
      <c r="L109" s="64"/>
    </row>
    <row r="110" spans="1:12" ht="69.95" customHeight="1" x14ac:dyDescent="0.25">
      <c r="A110" s="73"/>
      <c r="B110" s="67" t="s">
        <v>87</v>
      </c>
      <c r="C110" s="68">
        <v>6012657000154</v>
      </c>
      <c r="D110" s="36" t="s">
        <v>368</v>
      </c>
      <c r="E110" s="37">
        <v>54912830887</v>
      </c>
      <c r="F110" s="69" t="s">
        <v>116</v>
      </c>
      <c r="G110" s="83">
        <v>43617</v>
      </c>
      <c r="H110" s="85">
        <f>3096.38*3</f>
        <v>9289.14</v>
      </c>
      <c r="I110" s="81" t="s">
        <v>104</v>
      </c>
      <c r="J110" s="83">
        <v>43708</v>
      </c>
      <c r="K110" s="79" t="s">
        <v>1</v>
      </c>
      <c r="L110" s="79" t="s">
        <v>143</v>
      </c>
    </row>
    <row r="111" spans="1:12" ht="69.95" customHeight="1" x14ac:dyDescent="0.25">
      <c r="A111" s="74"/>
      <c r="B111" s="67"/>
      <c r="C111" s="68"/>
      <c r="D111" s="32" t="s">
        <v>369</v>
      </c>
      <c r="E111" s="33">
        <v>16272387865</v>
      </c>
      <c r="F111" s="69"/>
      <c r="G111" s="84"/>
      <c r="H111" s="86"/>
      <c r="I111" s="82"/>
      <c r="J111" s="84"/>
      <c r="K111" s="80"/>
      <c r="L111" s="80"/>
    </row>
    <row r="112" spans="1:12" ht="69.95" customHeight="1" x14ac:dyDescent="0.25">
      <c r="A112" s="13"/>
      <c r="B112" s="11" t="s">
        <v>90</v>
      </c>
      <c r="C112" s="14" t="s">
        <v>220</v>
      </c>
      <c r="D112" s="11" t="s">
        <v>221</v>
      </c>
      <c r="E112" s="12">
        <v>34122508649</v>
      </c>
      <c r="F112" s="18" t="s">
        <v>117</v>
      </c>
      <c r="G112" s="16">
        <v>43705</v>
      </c>
      <c r="H112" s="17">
        <v>107900</v>
      </c>
      <c r="I112" s="18" t="s">
        <v>106</v>
      </c>
      <c r="J112" s="16">
        <v>44071</v>
      </c>
      <c r="K112" s="15" t="s">
        <v>1</v>
      </c>
      <c r="L112" s="15" t="s">
        <v>5</v>
      </c>
    </row>
    <row r="113" spans="1:12" ht="69.95" customHeight="1" x14ac:dyDescent="0.25">
      <c r="A113" s="19"/>
      <c r="B113" s="20" t="s">
        <v>89</v>
      </c>
      <c r="C113" s="21" t="s">
        <v>206</v>
      </c>
      <c r="D113" s="20" t="s">
        <v>333</v>
      </c>
      <c r="E113" s="22">
        <v>54440955991</v>
      </c>
      <c r="F113" s="26" t="s">
        <v>118</v>
      </c>
      <c r="G113" s="24">
        <v>43679</v>
      </c>
      <c r="H113" s="25">
        <f>2877.15+2371.75+2800+2800</f>
        <v>10848.9</v>
      </c>
      <c r="I113" s="26" t="s">
        <v>105</v>
      </c>
      <c r="J113" s="24">
        <v>44044</v>
      </c>
      <c r="K113" s="23" t="s">
        <v>1</v>
      </c>
      <c r="L113" s="23" t="s">
        <v>5</v>
      </c>
    </row>
    <row r="114" spans="1:12" ht="59.25" customHeight="1" x14ac:dyDescent="0.25">
      <c r="A114" s="52"/>
      <c r="B114" s="59" t="s">
        <v>100</v>
      </c>
      <c r="C114" s="60">
        <v>24314363000160</v>
      </c>
      <c r="D114" s="28" t="s">
        <v>366</v>
      </c>
      <c r="E114" s="29">
        <v>33306938866</v>
      </c>
      <c r="F114" s="61" t="s">
        <v>119</v>
      </c>
      <c r="G114" s="62">
        <v>43617</v>
      </c>
      <c r="H114" s="65">
        <f>8800*7</f>
        <v>61600</v>
      </c>
      <c r="I114" s="61" t="s">
        <v>114</v>
      </c>
      <c r="J114" s="62">
        <v>44348</v>
      </c>
      <c r="K114" s="64" t="s">
        <v>1</v>
      </c>
      <c r="L114" s="64" t="s">
        <v>5</v>
      </c>
    </row>
    <row r="115" spans="1:12" ht="48" customHeight="1" x14ac:dyDescent="0.25">
      <c r="A115" s="53"/>
      <c r="B115" s="59"/>
      <c r="C115" s="60"/>
      <c r="D115" s="34" t="s">
        <v>367</v>
      </c>
      <c r="E115" s="35">
        <v>70283176849</v>
      </c>
      <c r="F115" s="61"/>
      <c r="G115" s="62"/>
      <c r="H115" s="65"/>
      <c r="I115" s="61"/>
      <c r="J115" s="62"/>
      <c r="K115" s="64"/>
      <c r="L115" s="64"/>
    </row>
    <row r="116" spans="1:12" ht="42.75" customHeight="1" x14ac:dyDescent="0.25">
      <c r="A116" s="66"/>
      <c r="B116" s="67" t="s">
        <v>92</v>
      </c>
      <c r="C116" s="68" t="s">
        <v>192</v>
      </c>
      <c r="D116" s="36" t="s">
        <v>305</v>
      </c>
      <c r="E116" s="37" t="s">
        <v>307</v>
      </c>
      <c r="F116" s="81" t="s">
        <v>120</v>
      </c>
      <c r="G116" s="83">
        <v>43637</v>
      </c>
      <c r="H116" s="85">
        <f>238*6</f>
        <v>1428</v>
      </c>
      <c r="I116" s="69" t="s">
        <v>108</v>
      </c>
      <c r="J116" s="83">
        <v>44002</v>
      </c>
      <c r="K116" s="79" t="s">
        <v>1</v>
      </c>
      <c r="L116" s="79" t="s">
        <v>5</v>
      </c>
    </row>
    <row r="117" spans="1:12" ht="48.75" customHeight="1" x14ac:dyDescent="0.25">
      <c r="A117" s="66"/>
      <c r="B117" s="67"/>
      <c r="C117" s="68"/>
      <c r="D117" s="32" t="s">
        <v>304</v>
      </c>
      <c r="E117" s="33" t="s">
        <v>306</v>
      </c>
      <c r="F117" s="82"/>
      <c r="G117" s="84"/>
      <c r="H117" s="86"/>
      <c r="I117" s="69"/>
      <c r="J117" s="84"/>
      <c r="K117" s="80"/>
      <c r="L117" s="80"/>
    </row>
    <row r="118" spans="1:12" x14ac:dyDescent="0.25">
      <c r="A118" s="58"/>
      <c r="B118" s="59" t="s">
        <v>99</v>
      </c>
      <c r="C118" s="60" t="s">
        <v>193</v>
      </c>
      <c r="D118" s="28" t="s">
        <v>323</v>
      </c>
      <c r="E118" s="29">
        <v>15748776820</v>
      </c>
      <c r="F118" s="61" t="s">
        <v>121</v>
      </c>
      <c r="G118" s="62">
        <v>43678</v>
      </c>
      <c r="H118" s="65">
        <f>5200*3+2550+2550</f>
        <v>20700</v>
      </c>
      <c r="I118" s="61" t="s">
        <v>112</v>
      </c>
      <c r="J118" s="62">
        <v>44044</v>
      </c>
      <c r="K118" s="64" t="s">
        <v>1</v>
      </c>
      <c r="L118" s="64" t="s">
        <v>5</v>
      </c>
    </row>
    <row r="119" spans="1:12" x14ac:dyDescent="0.25">
      <c r="A119" s="58"/>
      <c r="B119" s="59"/>
      <c r="C119" s="60"/>
      <c r="D119" s="30" t="s">
        <v>324</v>
      </c>
      <c r="E119" s="31">
        <v>14324327882</v>
      </c>
      <c r="F119" s="61"/>
      <c r="G119" s="62"/>
      <c r="H119" s="65"/>
      <c r="I119" s="61"/>
      <c r="J119" s="62"/>
      <c r="K119" s="64"/>
      <c r="L119" s="64"/>
    </row>
    <row r="120" spans="1:12" x14ac:dyDescent="0.25">
      <c r="A120" s="58"/>
      <c r="B120" s="59"/>
      <c r="C120" s="60"/>
      <c r="D120" s="30" t="s">
        <v>325</v>
      </c>
      <c r="E120" s="31">
        <v>10595200877</v>
      </c>
      <c r="F120" s="61"/>
      <c r="G120" s="62"/>
      <c r="H120" s="65"/>
      <c r="I120" s="61"/>
      <c r="J120" s="62"/>
      <c r="K120" s="64"/>
      <c r="L120" s="64"/>
    </row>
    <row r="121" spans="1:12" x14ac:dyDescent="0.25">
      <c r="A121" s="58"/>
      <c r="B121" s="59"/>
      <c r="C121" s="60"/>
      <c r="D121" s="30" t="s">
        <v>326</v>
      </c>
      <c r="E121" s="31">
        <v>3552238808</v>
      </c>
      <c r="F121" s="61"/>
      <c r="G121" s="62"/>
      <c r="H121" s="65"/>
      <c r="I121" s="61"/>
      <c r="J121" s="62"/>
      <c r="K121" s="64"/>
      <c r="L121" s="64"/>
    </row>
    <row r="122" spans="1:12" x14ac:dyDescent="0.25">
      <c r="A122" s="58"/>
      <c r="B122" s="59"/>
      <c r="C122" s="60"/>
      <c r="D122" s="30" t="s">
        <v>327</v>
      </c>
      <c r="E122" s="31">
        <v>28766155843</v>
      </c>
      <c r="F122" s="61"/>
      <c r="G122" s="62"/>
      <c r="H122" s="65"/>
      <c r="I122" s="61"/>
      <c r="J122" s="62"/>
      <c r="K122" s="64"/>
      <c r="L122" s="64"/>
    </row>
    <row r="123" spans="1:12" x14ac:dyDescent="0.25">
      <c r="A123" s="58"/>
      <c r="B123" s="59"/>
      <c r="C123" s="60"/>
      <c r="D123" s="30" t="s">
        <v>328</v>
      </c>
      <c r="E123" s="31">
        <v>13284232800</v>
      </c>
      <c r="F123" s="61"/>
      <c r="G123" s="62"/>
      <c r="H123" s="65"/>
      <c r="I123" s="61"/>
      <c r="J123" s="62"/>
      <c r="K123" s="64"/>
      <c r="L123" s="64"/>
    </row>
    <row r="124" spans="1:12" x14ac:dyDescent="0.25">
      <c r="A124" s="58"/>
      <c r="B124" s="59"/>
      <c r="C124" s="60"/>
      <c r="D124" s="30" t="s">
        <v>329</v>
      </c>
      <c r="E124" s="31">
        <v>17363661812</v>
      </c>
      <c r="F124" s="61"/>
      <c r="G124" s="62"/>
      <c r="H124" s="65"/>
      <c r="I124" s="61"/>
      <c r="J124" s="62"/>
      <c r="K124" s="64"/>
      <c r="L124" s="64"/>
    </row>
    <row r="125" spans="1:12" ht="30" x14ac:dyDescent="0.25">
      <c r="A125" s="58"/>
      <c r="B125" s="59"/>
      <c r="C125" s="60"/>
      <c r="D125" s="30" t="s">
        <v>330</v>
      </c>
      <c r="E125" s="31">
        <v>7410570857</v>
      </c>
      <c r="F125" s="61"/>
      <c r="G125" s="62"/>
      <c r="H125" s="65"/>
      <c r="I125" s="61"/>
      <c r="J125" s="62"/>
      <c r="K125" s="64"/>
      <c r="L125" s="64"/>
    </row>
    <row r="126" spans="1:12" x14ac:dyDescent="0.25">
      <c r="A126" s="58"/>
      <c r="B126" s="59"/>
      <c r="C126" s="60"/>
      <c r="D126" s="30" t="s">
        <v>331</v>
      </c>
      <c r="E126" s="31">
        <v>29503492858</v>
      </c>
      <c r="F126" s="61"/>
      <c r="G126" s="62"/>
      <c r="H126" s="65"/>
      <c r="I126" s="61"/>
      <c r="J126" s="62"/>
      <c r="K126" s="64"/>
      <c r="L126" s="64"/>
    </row>
    <row r="127" spans="1:12" x14ac:dyDescent="0.25">
      <c r="A127" s="58"/>
      <c r="B127" s="59"/>
      <c r="C127" s="60"/>
      <c r="D127" s="34" t="s">
        <v>332</v>
      </c>
      <c r="E127" s="35">
        <v>31336863803</v>
      </c>
      <c r="F127" s="61"/>
      <c r="G127" s="62"/>
      <c r="H127" s="65"/>
      <c r="I127" s="61"/>
      <c r="J127" s="62"/>
      <c r="K127" s="64"/>
      <c r="L127" s="64"/>
    </row>
    <row r="128" spans="1:12" ht="69.95" customHeight="1" x14ac:dyDescent="0.25">
      <c r="A128" s="19"/>
      <c r="B128" s="20" t="s">
        <v>85</v>
      </c>
      <c r="C128" s="21" t="s">
        <v>203</v>
      </c>
      <c r="D128" s="20" t="s">
        <v>204</v>
      </c>
      <c r="E128" s="22">
        <v>61856746887</v>
      </c>
      <c r="F128" s="26" t="s">
        <v>122</v>
      </c>
      <c r="G128" s="24">
        <v>43617</v>
      </c>
      <c r="H128" s="25">
        <f>401.47*7</f>
        <v>2810.29</v>
      </c>
      <c r="I128" s="26" t="s">
        <v>102</v>
      </c>
      <c r="J128" s="24">
        <v>44044</v>
      </c>
      <c r="K128" s="23" t="s">
        <v>1</v>
      </c>
      <c r="L128" s="23" t="s">
        <v>5</v>
      </c>
    </row>
    <row r="129" spans="1:12" ht="33" customHeight="1" x14ac:dyDescent="0.25">
      <c r="A129" s="58"/>
      <c r="B129" s="59" t="s">
        <v>86</v>
      </c>
      <c r="C129" s="60" t="s">
        <v>219</v>
      </c>
      <c r="D129" s="28" t="s">
        <v>372</v>
      </c>
      <c r="E129" s="29"/>
      <c r="F129" s="61" t="s">
        <v>103</v>
      </c>
      <c r="G129" s="62">
        <v>43631</v>
      </c>
      <c r="H129" s="65">
        <v>600</v>
      </c>
      <c r="I129" s="61" t="s">
        <v>129</v>
      </c>
      <c r="J129" s="62">
        <v>43996</v>
      </c>
      <c r="K129" s="64" t="s">
        <v>1</v>
      </c>
      <c r="L129" s="64" t="s">
        <v>5</v>
      </c>
    </row>
    <row r="130" spans="1:12" ht="48" customHeight="1" x14ac:dyDescent="0.25">
      <c r="A130" s="58"/>
      <c r="B130" s="59"/>
      <c r="C130" s="60"/>
      <c r="D130" s="34" t="s">
        <v>371</v>
      </c>
      <c r="E130" s="35">
        <v>11168730015</v>
      </c>
      <c r="F130" s="61"/>
      <c r="G130" s="62"/>
      <c r="H130" s="65"/>
      <c r="I130" s="61"/>
      <c r="J130" s="62"/>
      <c r="K130" s="64"/>
      <c r="L130" s="64"/>
    </row>
    <row r="131" spans="1:12" ht="30" customHeight="1" x14ac:dyDescent="0.25">
      <c r="A131" s="75"/>
      <c r="B131" s="67" t="s">
        <v>91</v>
      </c>
      <c r="C131" s="68">
        <v>11506324000112</v>
      </c>
      <c r="D131" s="36" t="s">
        <v>334</v>
      </c>
      <c r="E131" s="37">
        <v>10210943823</v>
      </c>
      <c r="F131" s="69" t="s">
        <v>117</v>
      </c>
      <c r="G131" s="70">
        <v>43617</v>
      </c>
      <c r="H131" s="71">
        <f>37461.58+50871.61+53996.55</f>
        <v>142329.74</v>
      </c>
      <c r="I131" s="69" t="s">
        <v>107</v>
      </c>
      <c r="J131" s="70">
        <v>43708</v>
      </c>
      <c r="K131" s="72" t="s">
        <v>1</v>
      </c>
      <c r="L131" s="72" t="s">
        <v>143</v>
      </c>
    </row>
    <row r="132" spans="1:12" ht="69.95" customHeight="1" x14ac:dyDescent="0.25">
      <c r="A132" s="75"/>
      <c r="B132" s="67"/>
      <c r="C132" s="68"/>
      <c r="D132" s="32" t="s">
        <v>335</v>
      </c>
      <c r="E132" s="33">
        <v>29723924854</v>
      </c>
      <c r="F132" s="69"/>
      <c r="G132" s="70"/>
      <c r="H132" s="71"/>
      <c r="I132" s="69"/>
      <c r="J132" s="70"/>
      <c r="K132" s="72"/>
      <c r="L132" s="72"/>
    </row>
    <row r="133" spans="1:12" ht="69.95" customHeight="1" x14ac:dyDescent="0.25">
      <c r="A133" s="13"/>
      <c r="B133" s="11" t="s">
        <v>98</v>
      </c>
      <c r="C133" s="14" t="s">
        <v>207</v>
      </c>
      <c r="D133" s="11" t="s">
        <v>208</v>
      </c>
      <c r="E133" s="12">
        <v>35440586857</v>
      </c>
      <c r="F133" s="18" t="s">
        <v>123</v>
      </c>
      <c r="G133" s="16">
        <v>43617</v>
      </c>
      <c r="H133" s="17">
        <f>6000*7</f>
        <v>42000</v>
      </c>
      <c r="I133" s="18" t="s">
        <v>111</v>
      </c>
      <c r="J133" s="16">
        <v>44348</v>
      </c>
      <c r="K133" s="15" t="s">
        <v>1</v>
      </c>
      <c r="L133" s="15" t="s">
        <v>5</v>
      </c>
    </row>
    <row r="134" spans="1:12" ht="48" customHeight="1" x14ac:dyDescent="0.25">
      <c r="A134" s="75"/>
      <c r="B134" s="67" t="s">
        <v>97</v>
      </c>
      <c r="C134" s="68" t="s">
        <v>209</v>
      </c>
      <c r="D134" s="36" t="s">
        <v>375</v>
      </c>
      <c r="E134" s="37" t="s">
        <v>302</v>
      </c>
      <c r="F134" s="69" t="s">
        <v>124</v>
      </c>
      <c r="G134" s="70">
        <v>43617</v>
      </c>
      <c r="H134" s="71">
        <f>375*7</f>
        <v>2625</v>
      </c>
      <c r="I134" s="69" t="s">
        <v>113</v>
      </c>
      <c r="J134" s="70">
        <v>44074</v>
      </c>
      <c r="K134" s="72" t="s">
        <v>1</v>
      </c>
      <c r="L134" s="72" t="s">
        <v>5</v>
      </c>
    </row>
    <row r="135" spans="1:12" ht="69.95" customHeight="1" x14ac:dyDescent="0.25">
      <c r="A135" s="75"/>
      <c r="B135" s="67"/>
      <c r="C135" s="68"/>
      <c r="D135" s="32" t="s">
        <v>374</v>
      </c>
      <c r="E135" s="33" t="s">
        <v>376</v>
      </c>
      <c r="F135" s="69"/>
      <c r="G135" s="70"/>
      <c r="H135" s="71"/>
      <c r="I135" s="69"/>
      <c r="J135" s="70"/>
      <c r="K135" s="72"/>
      <c r="L135" s="72"/>
    </row>
    <row r="136" spans="1:12" ht="69.95" customHeight="1" x14ac:dyDescent="0.25">
      <c r="A136" s="13"/>
      <c r="B136" s="11" t="s">
        <v>94</v>
      </c>
      <c r="C136" s="14">
        <v>1706439000105</v>
      </c>
      <c r="D136" s="11" t="s">
        <v>336</v>
      </c>
      <c r="E136" s="12">
        <v>10808432800</v>
      </c>
      <c r="F136" s="18" t="s">
        <v>115</v>
      </c>
      <c r="G136" s="16">
        <v>43617</v>
      </c>
      <c r="H136" s="17">
        <f>2500*3</f>
        <v>7500</v>
      </c>
      <c r="I136" s="18" t="s">
        <v>130</v>
      </c>
      <c r="J136" s="16">
        <v>43708</v>
      </c>
      <c r="K136" s="15" t="s">
        <v>1</v>
      </c>
      <c r="L136" s="15" t="s">
        <v>143</v>
      </c>
    </row>
    <row r="137" spans="1:12" ht="60" customHeight="1" x14ac:dyDescent="0.25">
      <c r="A137" s="66"/>
      <c r="B137" s="67" t="s">
        <v>93</v>
      </c>
      <c r="C137" s="68" t="s">
        <v>194</v>
      </c>
      <c r="D137" s="36" t="s">
        <v>338</v>
      </c>
      <c r="E137" s="37" t="s">
        <v>340</v>
      </c>
      <c r="F137" s="69" t="s">
        <v>125</v>
      </c>
      <c r="G137" s="70">
        <v>43617</v>
      </c>
      <c r="H137" s="71">
        <v>82621.5</v>
      </c>
      <c r="I137" s="69" t="s">
        <v>109</v>
      </c>
      <c r="J137" s="70">
        <v>44196</v>
      </c>
      <c r="K137" s="72" t="s">
        <v>1</v>
      </c>
      <c r="L137" s="72" t="s">
        <v>5</v>
      </c>
    </row>
    <row r="138" spans="1:12" ht="60" customHeight="1" x14ac:dyDescent="0.25">
      <c r="A138" s="66"/>
      <c r="B138" s="67"/>
      <c r="C138" s="68"/>
      <c r="D138" s="32" t="s">
        <v>337</v>
      </c>
      <c r="E138" s="33" t="s">
        <v>339</v>
      </c>
      <c r="F138" s="69"/>
      <c r="G138" s="70"/>
      <c r="H138" s="71"/>
      <c r="I138" s="69"/>
      <c r="J138" s="70"/>
      <c r="K138" s="72"/>
      <c r="L138" s="72"/>
    </row>
    <row r="139" spans="1:12" ht="45" customHeight="1" x14ac:dyDescent="0.25">
      <c r="A139" s="87"/>
      <c r="B139" s="59" t="s">
        <v>88</v>
      </c>
      <c r="C139" s="60" t="s">
        <v>195</v>
      </c>
      <c r="D139" s="28" t="s">
        <v>344</v>
      </c>
      <c r="E139" s="29" t="s">
        <v>348</v>
      </c>
      <c r="F139" s="61" t="s">
        <v>116</v>
      </c>
      <c r="G139" s="62">
        <v>43617</v>
      </c>
      <c r="H139" s="65">
        <f>4700*3</f>
        <v>14100</v>
      </c>
      <c r="I139" s="61" t="s">
        <v>131</v>
      </c>
      <c r="J139" s="62">
        <v>43708</v>
      </c>
      <c r="K139" s="64" t="s">
        <v>1</v>
      </c>
      <c r="L139" s="64" t="s">
        <v>143</v>
      </c>
    </row>
    <row r="140" spans="1:12" x14ac:dyDescent="0.25">
      <c r="A140" s="87"/>
      <c r="B140" s="59"/>
      <c r="C140" s="60"/>
      <c r="D140" s="30" t="s">
        <v>343</v>
      </c>
      <c r="E140" s="31" t="s">
        <v>347</v>
      </c>
      <c r="F140" s="61"/>
      <c r="G140" s="62"/>
      <c r="H140" s="65"/>
      <c r="I140" s="61"/>
      <c r="J140" s="62"/>
      <c r="K140" s="64"/>
      <c r="L140" s="64"/>
    </row>
    <row r="141" spans="1:12" x14ac:dyDescent="0.25">
      <c r="A141" s="87"/>
      <c r="B141" s="59"/>
      <c r="C141" s="60"/>
      <c r="D141" s="30" t="s">
        <v>342</v>
      </c>
      <c r="E141" s="31" t="s">
        <v>346</v>
      </c>
      <c r="F141" s="61"/>
      <c r="G141" s="62"/>
      <c r="H141" s="65"/>
      <c r="I141" s="61"/>
      <c r="J141" s="62"/>
      <c r="K141" s="64"/>
      <c r="L141" s="64"/>
    </row>
    <row r="142" spans="1:12" x14ac:dyDescent="0.25">
      <c r="A142" s="87"/>
      <c r="B142" s="59"/>
      <c r="C142" s="60"/>
      <c r="D142" s="34" t="s">
        <v>341</v>
      </c>
      <c r="E142" s="35" t="s">
        <v>345</v>
      </c>
      <c r="F142" s="61"/>
      <c r="G142" s="62"/>
      <c r="H142" s="65"/>
      <c r="I142" s="61"/>
      <c r="J142" s="62"/>
      <c r="K142" s="64"/>
      <c r="L142" s="64"/>
    </row>
    <row r="143" spans="1:12" x14ac:dyDescent="0.25">
      <c r="D143" s="2"/>
    </row>
    <row r="144" spans="1:12" x14ac:dyDescent="0.25">
      <c r="D144" s="2"/>
    </row>
  </sheetData>
  <mergeCells count="361">
    <mergeCell ref="J77:J78"/>
    <mergeCell ref="K77:K78"/>
    <mergeCell ref="L77:L78"/>
    <mergeCell ref="A110:A111"/>
    <mergeCell ref="G110:G111"/>
    <mergeCell ref="H110:H111"/>
    <mergeCell ref="I110:I111"/>
    <mergeCell ref="J110:J111"/>
    <mergeCell ref="K110:K111"/>
    <mergeCell ref="L110:L111"/>
    <mergeCell ref="K84:K85"/>
    <mergeCell ref="L84:L85"/>
    <mergeCell ref="A87:A89"/>
    <mergeCell ref="A84:A85"/>
    <mergeCell ref="C97:C100"/>
    <mergeCell ref="B97:B100"/>
    <mergeCell ref="I97:I100"/>
    <mergeCell ref="B87:B89"/>
    <mergeCell ref="C87:C89"/>
    <mergeCell ref="I87:I89"/>
    <mergeCell ref="C92:C93"/>
    <mergeCell ref="B92:B93"/>
    <mergeCell ref="I92:I93"/>
    <mergeCell ref="F87:F89"/>
    <mergeCell ref="A114:A115"/>
    <mergeCell ref="F116:F117"/>
    <mergeCell ref="G116:G117"/>
    <mergeCell ref="H116:H117"/>
    <mergeCell ref="J116:J117"/>
    <mergeCell ref="K116:K117"/>
    <mergeCell ref="L116:L117"/>
    <mergeCell ref="A92:A93"/>
    <mergeCell ref="A94:A95"/>
    <mergeCell ref="F92:F93"/>
    <mergeCell ref="G92:G93"/>
    <mergeCell ref="H92:H93"/>
    <mergeCell ref="J92:J93"/>
    <mergeCell ref="K92:K93"/>
    <mergeCell ref="L92:L93"/>
    <mergeCell ref="F94:F95"/>
    <mergeCell ref="G94:G95"/>
    <mergeCell ref="H94:H95"/>
    <mergeCell ref="J94:J95"/>
    <mergeCell ref="K94:K95"/>
    <mergeCell ref="L94:L95"/>
    <mergeCell ref="B94:B95"/>
    <mergeCell ref="C94:C95"/>
    <mergeCell ref="I94:I95"/>
    <mergeCell ref="A18:A19"/>
    <mergeCell ref="A20:A21"/>
    <mergeCell ref="A79:A80"/>
    <mergeCell ref="F79:F80"/>
    <mergeCell ref="G79:G80"/>
    <mergeCell ref="H79:H80"/>
    <mergeCell ref="J79:J80"/>
    <mergeCell ref="K79:K80"/>
    <mergeCell ref="L79:L80"/>
    <mergeCell ref="F74:F75"/>
    <mergeCell ref="G74:G75"/>
    <mergeCell ref="H74:H75"/>
    <mergeCell ref="J74:J75"/>
    <mergeCell ref="K74:K75"/>
    <mergeCell ref="L74:L75"/>
    <mergeCell ref="A77:A78"/>
    <mergeCell ref="B77:B78"/>
    <mergeCell ref="C77:C78"/>
    <mergeCell ref="F77:F78"/>
    <mergeCell ref="G77:G78"/>
    <mergeCell ref="C23:C27"/>
    <mergeCell ref="B23:B27"/>
    <mergeCell ref="I28:I31"/>
    <mergeCell ref="B28:B31"/>
    <mergeCell ref="A139:A142"/>
    <mergeCell ref="A12:A13"/>
    <mergeCell ref="F139:F142"/>
    <mergeCell ref="G139:G142"/>
    <mergeCell ref="H139:H142"/>
    <mergeCell ref="J139:J142"/>
    <mergeCell ref="K139:K142"/>
    <mergeCell ref="L139:L142"/>
    <mergeCell ref="J137:J138"/>
    <mergeCell ref="K137:K138"/>
    <mergeCell ref="L137:L138"/>
    <mergeCell ref="H137:H138"/>
    <mergeCell ref="G137:G138"/>
    <mergeCell ref="F137:F138"/>
    <mergeCell ref="A137:A138"/>
    <mergeCell ref="A116:A117"/>
    <mergeCell ref="B55:B60"/>
    <mergeCell ref="B84:B85"/>
    <mergeCell ref="C84:C85"/>
    <mergeCell ref="F84:F85"/>
    <mergeCell ref="G84:G85"/>
    <mergeCell ref="I84:I85"/>
    <mergeCell ref="H84:H85"/>
    <mergeCell ref="J84:J85"/>
    <mergeCell ref="A2:L2"/>
    <mergeCell ref="A4:A6"/>
    <mergeCell ref="B4:B6"/>
    <mergeCell ref="F4:F6"/>
    <mergeCell ref="G4:G6"/>
    <mergeCell ref="H4:H6"/>
    <mergeCell ref="I4:I6"/>
    <mergeCell ref="J4:J6"/>
    <mergeCell ref="K4:K6"/>
    <mergeCell ref="L4:L6"/>
    <mergeCell ref="C4:C6"/>
    <mergeCell ref="B10:B11"/>
    <mergeCell ref="C10:C11"/>
    <mergeCell ref="I10:I11"/>
    <mergeCell ref="A10:A11"/>
    <mergeCell ref="B12:B13"/>
    <mergeCell ref="C12:C13"/>
    <mergeCell ref="I12:I13"/>
    <mergeCell ref="F10:F11"/>
    <mergeCell ref="G10:G11"/>
    <mergeCell ref="H10:H11"/>
    <mergeCell ref="B15:B17"/>
    <mergeCell ref="C15:C17"/>
    <mergeCell ref="I15:I17"/>
    <mergeCell ref="C18:C19"/>
    <mergeCell ref="B18:B19"/>
    <mergeCell ref="I18:I19"/>
    <mergeCell ref="C20:C21"/>
    <mergeCell ref="B20:B21"/>
    <mergeCell ref="I20:I21"/>
    <mergeCell ref="I74:I75"/>
    <mergeCell ref="B74:B75"/>
    <mergeCell ref="C74:C75"/>
    <mergeCell ref="C79:C80"/>
    <mergeCell ref="B79:B80"/>
    <mergeCell ref="I79:I80"/>
    <mergeCell ref="B42:B50"/>
    <mergeCell ref="C42:C50"/>
    <mergeCell ref="I42:I50"/>
    <mergeCell ref="I64:I68"/>
    <mergeCell ref="C64:C68"/>
    <mergeCell ref="B64:B68"/>
    <mergeCell ref="H77:H78"/>
    <mergeCell ref="I77:I78"/>
    <mergeCell ref="B114:B115"/>
    <mergeCell ref="C114:C115"/>
    <mergeCell ref="I114:I115"/>
    <mergeCell ref="F114:F115"/>
    <mergeCell ref="G114:G115"/>
    <mergeCell ref="H114:H115"/>
    <mergeCell ref="C102:C103"/>
    <mergeCell ref="B102:B103"/>
    <mergeCell ref="I102:I103"/>
    <mergeCell ref="B105:B106"/>
    <mergeCell ref="C105:C106"/>
    <mergeCell ref="I105:I106"/>
    <mergeCell ref="F102:F103"/>
    <mergeCell ref="G102:G103"/>
    <mergeCell ref="H102:H103"/>
    <mergeCell ref="I139:I142"/>
    <mergeCell ref="I137:I138"/>
    <mergeCell ref="B131:B132"/>
    <mergeCell ref="C131:C132"/>
    <mergeCell ref="B137:B138"/>
    <mergeCell ref="C137:C138"/>
    <mergeCell ref="B139:B142"/>
    <mergeCell ref="C139:C142"/>
    <mergeCell ref="C118:C127"/>
    <mergeCell ref="B118:B127"/>
    <mergeCell ref="I118:I127"/>
    <mergeCell ref="J55:J60"/>
    <mergeCell ref="K55:K60"/>
    <mergeCell ref="L55:L60"/>
    <mergeCell ref="A64:A68"/>
    <mergeCell ref="H64:H68"/>
    <mergeCell ref="F64:F68"/>
    <mergeCell ref="G64:G68"/>
    <mergeCell ref="J64:J68"/>
    <mergeCell ref="K64:K68"/>
    <mergeCell ref="L64:L68"/>
    <mergeCell ref="I55:I60"/>
    <mergeCell ref="C55:C60"/>
    <mergeCell ref="A55:A60"/>
    <mergeCell ref="F55:F60"/>
    <mergeCell ref="G55:G60"/>
    <mergeCell ref="H55:H60"/>
    <mergeCell ref="A42:A50"/>
    <mergeCell ref="A39:A41"/>
    <mergeCell ref="F39:F41"/>
    <mergeCell ref="G39:G41"/>
    <mergeCell ref="J39:J41"/>
    <mergeCell ref="J42:J50"/>
    <mergeCell ref="K42:K50"/>
    <mergeCell ref="L42:L50"/>
    <mergeCell ref="F42:F50"/>
    <mergeCell ref="G42:G50"/>
    <mergeCell ref="H42:H50"/>
    <mergeCell ref="I39:I41"/>
    <mergeCell ref="B39:B41"/>
    <mergeCell ref="C39:C41"/>
    <mergeCell ref="K39:K41"/>
    <mergeCell ref="H39:H41"/>
    <mergeCell ref="L39:L41"/>
    <mergeCell ref="A37:A38"/>
    <mergeCell ref="F37:F38"/>
    <mergeCell ref="G37:G38"/>
    <mergeCell ref="H37:H38"/>
    <mergeCell ref="J37:J38"/>
    <mergeCell ref="K37:K38"/>
    <mergeCell ref="L37:L38"/>
    <mergeCell ref="C37:C38"/>
    <mergeCell ref="B37:B38"/>
    <mergeCell ref="I37:I38"/>
    <mergeCell ref="A35:A36"/>
    <mergeCell ref="A23:A27"/>
    <mergeCell ref="A28:A31"/>
    <mergeCell ref="A32:A34"/>
    <mergeCell ref="A15:A17"/>
    <mergeCell ref="L35:L36"/>
    <mergeCell ref="K35:K36"/>
    <mergeCell ref="J35:J36"/>
    <mergeCell ref="H35:H36"/>
    <mergeCell ref="G35:G36"/>
    <mergeCell ref="C28:C31"/>
    <mergeCell ref="I32:I34"/>
    <mergeCell ref="B32:B34"/>
    <mergeCell ref="C32:C34"/>
    <mergeCell ref="C35:C36"/>
    <mergeCell ref="I35:I36"/>
    <mergeCell ref="B35:B36"/>
    <mergeCell ref="F35:F36"/>
    <mergeCell ref="F28:F31"/>
    <mergeCell ref="F32:F34"/>
    <mergeCell ref="G28:G31"/>
    <mergeCell ref="H28:H31"/>
    <mergeCell ref="G32:G34"/>
    <mergeCell ref="H32:H34"/>
    <mergeCell ref="J10:J11"/>
    <mergeCell ref="K10:K11"/>
    <mergeCell ref="L10:L11"/>
    <mergeCell ref="F15:F17"/>
    <mergeCell ref="G15:G17"/>
    <mergeCell ref="H15:H17"/>
    <mergeCell ref="J15:J17"/>
    <mergeCell ref="K15:K17"/>
    <mergeCell ref="L15:L17"/>
    <mergeCell ref="J32:J34"/>
    <mergeCell ref="K32:K34"/>
    <mergeCell ref="L32:L34"/>
    <mergeCell ref="F20:F21"/>
    <mergeCell ref="G20:G21"/>
    <mergeCell ref="H20:H21"/>
    <mergeCell ref="J20:J21"/>
    <mergeCell ref="K20:K21"/>
    <mergeCell ref="L20:L21"/>
    <mergeCell ref="J28:J31"/>
    <mergeCell ref="K28:K31"/>
    <mergeCell ref="L28:L31"/>
    <mergeCell ref="F23:F27"/>
    <mergeCell ref="G23:G27"/>
    <mergeCell ref="H23:H27"/>
    <mergeCell ref="J23:J27"/>
    <mergeCell ref="K23:K27"/>
    <mergeCell ref="L23:L27"/>
    <mergeCell ref="I23:I27"/>
    <mergeCell ref="L18:L19"/>
    <mergeCell ref="F12:F13"/>
    <mergeCell ref="G12:G13"/>
    <mergeCell ref="H12:H13"/>
    <mergeCell ref="J12:J13"/>
    <mergeCell ref="K12:K13"/>
    <mergeCell ref="L12:L13"/>
    <mergeCell ref="F18:F19"/>
    <mergeCell ref="G18:G19"/>
    <mergeCell ref="H18:H19"/>
    <mergeCell ref="J18:J19"/>
    <mergeCell ref="K18:K19"/>
    <mergeCell ref="J87:J89"/>
    <mergeCell ref="K87:K89"/>
    <mergeCell ref="L87:L89"/>
    <mergeCell ref="F97:F100"/>
    <mergeCell ref="G97:G100"/>
    <mergeCell ref="H97:H100"/>
    <mergeCell ref="J97:J100"/>
    <mergeCell ref="K97:K100"/>
    <mergeCell ref="L97:L100"/>
    <mergeCell ref="G87:G89"/>
    <mergeCell ref="H87:H89"/>
    <mergeCell ref="J102:J103"/>
    <mergeCell ref="K102:K103"/>
    <mergeCell ref="L102:L103"/>
    <mergeCell ref="F105:F106"/>
    <mergeCell ref="G105:G106"/>
    <mergeCell ref="H105:H106"/>
    <mergeCell ref="J105:J106"/>
    <mergeCell ref="K105:K106"/>
    <mergeCell ref="L105:L106"/>
    <mergeCell ref="A105:A106"/>
    <mergeCell ref="A118:A127"/>
    <mergeCell ref="F118:F127"/>
    <mergeCell ref="G118:G127"/>
    <mergeCell ref="H118:H127"/>
    <mergeCell ref="J114:J115"/>
    <mergeCell ref="K114:K115"/>
    <mergeCell ref="L114:L115"/>
    <mergeCell ref="B110:B111"/>
    <mergeCell ref="C110:C111"/>
    <mergeCell ref="F110:F111"/>
    <mergeCell ref="I108:I109"/>
    <mergeCell ref="J108:J109"/>
    <mergeCell ref="K108:K109"/>
    <mergeCell ref="L108:L109"/>
    <mergeCell ref="A108:A109"/>
    <mergeCell ref="B108:B109"/>
    <mergeCell ref="C108:C109"/>
    <mergeCell ref="F108:F109"/>
    <mergeCell ref="G108:G109"/>
    <mergeCell ref="H108:H109"/>
    <mergeCell ref="I116:I117"/>
    <mergeCell ref="B116:B117"/>
    <mergeCell ref="C116:C117"/>
    <mergeCell ref="A129:A130"/>
    <mergeCell ref="B129:B130"/>
    <mergeCell ref="C129:C130"/>
    <mergeCell ref="F129:F130"/>
    <mergeCell ref="J118:J127"/>
    <mergeCell ref="K118:K127"/>
    <mergeCell ref="L118:L127"/>
    <mergeCell ref="F131:F132"/>
    <mergeCell ref="G131:G132"/>
    <mergeCell ref="H131:H132"/>
    <mergeCell ref="I131:I132"/>
    <mergeCell ref="J131:J132"/>
    <mergeCell ref="K131:K132"/>
    <mergeCell ref="L131:L132"/>
    <mergeCell ref="G129:G130"/>
    <mergeCell ref="H129:H130"/>
    <mergeCell ref="I129:I130"/>
    <mergeCell ref="J129:J130"/>
    <mergeCell ref="K129:K130"/>
    <mergeCell ref="L129:L130"/>
    <mergeCell ref="A81:A82"/>
    <mergeCell ref="A74:A75"/>
    <mergeCell ref="K134:K135"/>
    <mergeCell ref="L134:L135"/>
    <mergeCell ref="B81:B82"/>
    <mergeCell ref="C81:C82"/>
    <mergeCell ref="F81:F82"/>
    <mergeCell ref="G81:G82"/>
    <mergeCell ref="H81:H82"/>
    <mergeCell ref="I81:I82"/>
    <mergeCell ref="J81:J82"/>
    <mergeCell ref="K81:K82"/>
    <mergeCell ref="L81:L82"/>
    <mergeCell ref="F134:F135"/>
    <mergeCell ref="G134:G135"/>
    <mergeCell ref="H134:H135"/>
    <mergeCell ref="I134:I135"/>
    <mergeCell ref="J134:J135"/>
    <mergeCell ref="A102:A103"/>
    <mergeCell ref="A97:A100"/>
    <mergeCell ref="A134:A135"/>
    <mergeCell ref="B134:B135"/>
    <mergeCell ref="C134:C135"/>
    <mergeCell ref="A131:A132"/>
  </mergeCells>
  <phoneticPr fontId="0" type="noConversion"/>
  <printOptions horizontalCentered="1"/>
  <pageMargins left="0.19685039370078741" right="0.19685039370078741" top="0.19685039370078741" bottom="0.19685039370078741" header="0" footer="0"/>
  <pageSetup paperSize="9" scale="73" fitToWidth="0" fitToHeight="0" orientation="landscape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Prest contas 2020 junho </vt:lpstr>
      <vt:lpstr>Prest contas casa branca SITE</vt:lpstr>
      <vt:lpstr>'Prest contas 2020 junho '!Area_de_impressao</vt:lpstr>
      <vt:lpstr>'Prest contas casa branca SITE'!Area_de_impressao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2020-08-10T14:23:54Z</dcterms:modified>
</cp:coreProperties>
</file>