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17.11.5\Lucy_Contabilidade\Portal da Transparência\AME\07 - Prestadores de Serviço\"/>
    </mc:Choice>
  </mc:AlternateContent>
  <xr:revisionPtr revIDLastSave="0" documentId="13_ncr:1_{4623DCB5-7AE6-48EA-8924-1328A383F225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2020" sheetId="6" r:id="rId1"/>
  </sheets>
  <definedNames>
    <definedName name="_xlnm.Print_Area" localSheetId="0">'2020'!$A$1:$V$122</definedName>
  </definedNames>
  <calcPr calcId="191029"/>
</workbook>
</file>

<file path=xl/calcChain.xml><?xml version="1.0" encoding="utf-8"?>
<calcChain xmlns="http://schemas.openxmlformats.org/spreadsheetml/2006/main">
  <c r="V91" i="6" l="1"/>
  <c r="V56" i="6"/>
  <c r="U57" i="6" l="1"/>
  <c r="T57" i="6"/>
  <c r="S57" i="6"/>
  <c r="R57" i="6"/>
  <c r="Q57" i="6"/>
  <c r="P57" i="6"/>
  <c r="O57" i="6"/>
  <c r="N57" i="6"/>
  <c r="M57" i="6"/>
  <c r="L57" i="6"/>
  <c r="K57" i="6"/>
  <c r="J57" i="6"/>
  <c r="U103" i="6"/>
  <c r="T103" i="6"/>
  <c r="S103" i="6"/>
  <c r="R103" i="6"/>
  <c r="Q103" i="6"/>
  <c r="P103" i="6"/>
  <c r="O103" i="6"/>
  <c r="N103" i="6"/>
  <c r="M103" i="6"/>
  <c r="L103" i="6"/>
  <c r="K103" i="6"/>
  <c r="J103" i="6"/>
  <c r="V95" i="6"/>
  <c r="V8" i="6"/>
  <c r="V9" i="6"/>
  <c r="V10" i="6"/>
  <c r="V11" i="6"/>
  <c r="V12" i="6"/>
  <c r="V13" i="6"/>
  <c r="V14" i="6"/>
  <c r="O15" i="6"/>
  <c r="O16" i="6" s="1"/>
  <c r="P16" i="6"/>
  <c r="Q16" i="6"/>
  <c r="R16" i="6"/>
  <c r="S16" i="6"/>
  <c r="T16" i="6"/>
  <c r="U16" i="6"/>
  <c r="V19" i="6"/>
  <c r="V20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O52" i="6"/>
  <c r="P52" i="6"/>
  <c r="Q52" i="6"/>
  <c r="R52" i="6"/>
  <c r="S52" i="6"/>
  <c r="T52" i="6"/>
  <c r="U52" i="6"/>
  <c r="V55" i="6"/>
  <c r="V60" i="6"/>
  <c r="O61" i="6"/>
  <c r="P61" i="6"/>
  <c r="Q61" i="6"/>
  <c r="R61" i="6"/>
  <c r="S61" i="6"/>
  <c r="T61" i="6"/>
  <c r="U61" i="6"/>
  <c r="V64" i="6"/>
  <c r="V65" i="6"/>
  <c r="O66" i="6"/>
  <c r="P66" i="6"/>
  <c r="Q66" i="6"/>
  <c r="R66" i="6"/>
  <c r="S66" i="6"/>
  <c r="T66" i="6"/>
  <c r="U66" i="6"/>
  <c r="V69" i="6"/>
  <c r="V70" i="6"/>
  <c r="O71" i="6"/>
  <c r="P71" i="6"/>
  <c r="Q71" i="6"/>
  <c r="R71" i="6"/>
  <c r="S71" i="6"/>
  <c r="T71" i="6"/>
  <c r="U71" i="6"/>
  <c r="V74" i="6"/>
  <c r="O75" i="6"/>
  <c r="P75" i="6"/>
  <c r="Q75" i="6"/>
  <c r="R75" i="6"/>
  <c r="S75" i="6"/>
  <c r="T75" i="6"/>
  <c r="U75" i="6"/>
  <c r="V78" i="6"/>
  <c r="O79" i="6"/>
  <c r="P79" i="6"/>
  <c r="Q79" i="6"/>
  <c r="R79" i="6"/>
  <c r="S79" i="6"/>
  <c r="T79" i="6"/>
  <c r="U79" i="6"/>
  <c r="V82" i="6"/>
  <c r="O83" i="6"/>
  <c r="P83" i="6"/>
  <c r="Q83" i="6"/>
  <c r="R83" i="6"/>
  <c r="S83" i="6"/>
  <c r="T83" i="6"/>
  <c r="U83" i="6"/>
  <c r="V86" i="6"/>
  <c r="O87" i="6"/>
  <c r="P87" i="6"/>
  <c r="Q87" i="6"/>
  <c r="R87" i="6"/>
  <c r="S87" i="6"/>
  <c r="T87" i="6"/>
  <c r="U87" i="6"/>
  <c r="V90" i="6"/>
  <c r="O92" i="6"/>
  <c r="P92" i="6"/>
  <c r="Q92" i="6"/>
  <c r="R92" i="6"/>
  <c r="S92" i="6"/>
  <c r="T92" i="6"/>
  <c r="U92" i="6"/>
  <c r="V106" i="6"/>
  <c r="O107" i="6"/>
  <c r="P107" i="6"/>
  <c r="Q107" i="6"/>
  <c r="R107" i="6"/>
  <c r="S107" i="6"/>
  <c r="T107" i="6"/>
  <c r="U107" i="6"/>
  <c r="V110" i="6"/>
  <c r="O112" i="6"/>
  <c r="P112" i="6"/>
  <c r="Q112" i="6"/>
  <c r="R112" i="6"/>
  <c r="S112" i="6"/>
  <c r="T112" i="6"/>
  <c r="U112" i="6"/>
  <c r="V115" i="6"/>
  <c r="V116" i="6"/>
  <c r="O117" i="6"/>
  <c r="P117" i="6"/>
  <c r="Q117" i="6"/>
  <c r="R117" i="6"/>
  <c r="S117" i="6"/>
  <c r="T117" i="6"/>
  <c r="U117" i="6"/>
  <c r="V120" i="6"/>
  <c r="O121" i="6"/>
  <c r="P121" i="6"/>
  <c r="Q121" i="6"/>
  <c r="R121" i="6"/>
  <c r="S121" i="6"/>
  <c r="T121" i="6"/>
  <c r="U121" i="6"/>
  <c r="N15" i="6" l="1"/>
  <c r="V15" i="6" s="1"/>
  <c r="M111" i="6" l="1"/>
  <c r="N83" i="6" l="1"/>
  <c r="M83" i="6"/>
  <c r="L83" i="6"/>
  <c r="K83" i="6"/>
  <c r="J83" i="6"/>
  <c r="V83" i="6" l="1"/>
  <c r="N66" i="6"/>
  <c r="M66" i="6"/>
  <c r="L66" i="6"/>
  <c r="K66" i="6"/>
  <c r="J66" i="6"/>
  <c r="V57" i="6"/>
  <c r="J121" i="6"/>
  <c r="K121" i="6"/>
  <c r="L121" i="6"/>
  <c r="M121" i="6"/>
  <c r="N121" i="6"/>
  <c r="V121" i="6" l="1"/>
  <c r="V66" i="6"/>
  <c r="N111" i="6"/>
  <c r="V111" i="6" s="1"/>
  <c r="M112" i="6"/>
  <c r="L112" i="6"/>
  <c r="K112" i="6"/>
  <c r="J112" i="6"/>
  <c r="M52" i="6"/>
  <c r="M16" i="6"/>
  <c r="L71" i="6"/>
  <c r="L52" i="6"/>
  <c r="K71" i="6"/>
  <c r="L16" i="6"/>
  <c r="K16" i="6"/>
  <c r="K52" i="6"/>
  <c r="J52" i="6"/>
  <c r="J71" i="6"/>
  <c r="J61" i="6"/>
  <c r="J117" i="6"/>
  <c r="J107" i="6"/>
  <c r="J92" i="6"/>
  <c r="J87" i="6"/>
  <c r="J79" i="6"/>
  <c r="J75" i="6"/>
  <c r="K107" i="6"/>
  <c r="L107" i="6"/>
  <c r="M107" i="6"/>
  <c r="N107" i="6"/>
  <c r="K92" i="6"/>
  <c r="L92" i="6"/>
  <c r="M92" i="6"/>
  <c r="N92" i="6"/>
  <c r="K87" i="6"/>
  <c r="L87" i="6"/>
  <c r="M87" i="6"/>
  <c r="N87" i="6"/>
  <c r="J16" i="6"/>
  <c r="N16" i="6"/>
  <c r="N52" i="6"/>
  <c r="K61" i="6"/>
  <c r="L61" i="6"/>
  <c r="M61" i="6"/>
  <c r="N61" i="6"/>
  <c r="M71" i="6"/>
  <c r="N71" i="6"/>
  <c r="K75" i="6"/>
  <c r="L75" i="6"/>
  <c r="M75" i="6"/>
  <c r="N75" i="6"/>
  <c r="K79" i="6"/>
  <c r="L79" i="6"/>
  <c r="M79" i="6"/>
  <c r="N79" i="6"/>
  <c r="K117" i="6"/>
  <c r="L117" i="6"/>
  <c r="M117" i="6"/>
  <c r="N117" i="6"/>
  <c r="V16" i="6" l="1"/>
  <c r="V79" i="6"/>
  <c r="V92" i="6"/>
  <c r="V117" i="6"/>
  <c r="V71" i="6"/>
  <c r="V103" i="6"/>
  <c r="V75" i="6"/>
  <c r="V87" i="6"/>
  <c r="V107" i="6"/>
  <c r="V61" i="6"/>
  <c r="V52" i="6"/>
  <c r="N112" i="6"/>
  <c r="V112" i="6" s="1"/>
</calcChain>
</file>

<file path=xl/sharedStrings.xml><?xml version="1.0" encoding="utf-8"?>
<sst xmlns="http://schemas.openxmlformats.org/spreadsheetml/2006/main" count="526" uniqueCount="337">
  <si>
    <t>Total</t>
  </si>
  <si>
    <t>FEVEREIRO</t>
  </si>
  <si>
    <t>JANEIRO</t>
  </si>
  <si>
    <t>Objeto do Contrato</t>
  </si>
  <si>
    <t>Auditoria Contábil</t>
  </si>
  <si>
    <t>50.429.810/0001-36</t>
  </si>
  <si>
    <t>MARÇO</t>
  </si>
  <si>
    <t>ABRIL</t>
  </si>
  <si>
    <t>MAIO</t>
  </si>
  <si>
    <t>JUNHO</t>
  </si>
  <si>
    <t>JULHO</t>
  </si>
  <si>
    <t>Bruno José Mendes Ramires</t>
  </si>
  <si>
    <t>AGOSTO</t>
  </si>
  <si>
    <t>SETEMBRO</t>
  </si>
  <si>
    <t>OUTUBRO</t>
  </si>
  <si>
    <t>NOVEMBRO</t>
  </si>
  <si>
    <t>DEZEMBRO</t>
  </si>
  <si>
    <t>10.883.685/0001-15</t>
  </si>
  <si>
    <t>Patologia/Citopatologia</t>
  </si>
  <si>
    <t>Lavagem e desinfecção de roupas</t>
  </si>
  <si>
    <t>Sermedi Serviços de Medicina e Diagnosticos S/S Ltda</t>
  </si>
  <si>
    <t>08.517.361/0001-11</t>
  </si>
  <si>
    <t>17.544.672/0001-60</t>
  </si>
  <si>
    <t>Sapra Landauer Serviço de Assessoria e Proteção Radiológica Ltda</t>
  </si>
  <si>
    <t>O.M.I. Comércio e Manutenção de Equipamentos de Informática Ltda ME</t>
  </si>
  <si>
    <t>Seguro Predial</t>
  </si>
  <si>
    <t>Seguro do Veículo</t>
  </si>
  <si>
    <t>04.358.620/0001-58</t>
  </si>
  <si>
    <t>Uniformes</t>
  </si>
  <si>
    <t>61.198.164/0001-60</t>
  </si>
  <si>
    <t>Confecção de uniformes para funcionários.</t>
  </si>
  <si>
    <t>CNPJ</t>
  </si>
  <si>
    <t>Guizzo Controle de Vetores e Pragas EIRELLI - EPP</t>
  </si>
  <si>
    <t>22.688.290/0001-40</t>
  </si>
  <si>
    <t>Oxetil Indust. E Com. Prod.Esterelizados Eireli EPP</t>
  </si>
  <si>
    <t>74.554.189/0001-09</t>
  </si>
  <si>
    <t>Salutem Soluções Tecnologicas Ltda</t>
  </si>
  <si>
    <t>29.582.037/0001-57</t>
  </si>
  <si>
    <t>TOTAL</t>
  </si>
  <si>
    <t>RELAÇÃO DE CONTRATOS EM 2020</t>
  </si>
  <si>
    <t>Manutenção de sistema de imagens médicas</t>
  </si>
  <si>
    <t>Serviço de assesssoria e proteção radiológica, dosimetria pessoal TLD/OSL</t>
  </si>
  <si>
    <t>Serviço de controle de vetores, pragas, limpeza e higienização de caixas d'agua</t>
  </si>
  <si>
    <t>Serviço de coleta, transporte, tratamento e disposição final de resíduos de serviços de saúde</t>
  </si>
  <si>
    <t>Technolaser Cartuchos Ltda Me</t>
  </si>
  <si>
    <t>05.978.864/0001-04</t>
  </si>
  <si>
    <t>Comodato de impressoras a laser monocromáticas, multifuncionais, coloridas e manutenção e fornecimento de suprimentos para impressoras.</t>
  </si>
  <si>
    <t>Maria Aparecida de Araujo Dias Confec. Me</t>
  </si>
  <si>
    <t>Sage Brasil Software S. A.</t>
  </si>
  <si>
    <t>64.555.626/0001-47</t>
  </si>
  <si>
    <t>Licença de uso de software "IOB DIAGONOSTICO E-SOCIAL PREMIUM", família SAGE GESTÃO CONTÁBIL</t>
  </si>
  <si>
    <t>Licença de usos de software de Folha de Pagamento</t>
  </si>
  <si>
    <t>Licença de uso de software de sistema de Contabilidade</t>
  </si>
  <si>
    <t>Prestação de serviços de instalação e locação de software destinado a digitalização de prontuários médicos eletrônicos certificado digitalmente com segurança e criptografia.</t>
  </si>
  <si>
    <t>Lollo Comércio de Equipamentos Eletrônicos Ltda - Epp</t>
  </si>
  <si>
    <t>07.330.659/0001-55</t>
  </si>
  <si>
    <t>Monitoramento, recebimento e arquivamento de imagens</t>
  </si>
  <si>
    <t>Monitoramento eletrônico de alarme por GPRS</t>
  </si>
  <si>
    <t>Wash Fernandópolis Lavanderia e Tinturaria Ltda - ME</t>
  </si>
  <si>
    <t>14.677.290/0001-17</t>
  </si>
  <si>
    <t>Seviços de Esterilização de materiais médico-hospitalares por Óxido de Etileno.</t>
  </si>
  <si>
    <t>Centro de Diagnóstico Por Imagem de Fernandópolis Ltda</t>
  </si>
  <si>
    <t>07.366.851/0001-00</t>
  </si>
  <si>
    <t>Locação de Aparelho de Ultrasson Medson Accuvix V10</t>
  </si>
  <si>
    <t>Mejan Soluções Sustentáveis Ltda - ME</t>
  </si>
  <si>
    <t>13.350.700/0001-58</t>
  </si>
  <si>
    <t>Cessão de impressoras multifuncionais a laser e despesas de reprodução de documentos</t>
  </si>
  <si>
    <t>Unilab - Laboratório de Análises Clínicas de Lins Eireli</t>
  </si>
  <si>
    <t>18.633.200/0001-47</t>
  </si>
  <si>
    <t>Serviços Laboratoriais de análises clínicas</t>
  </si>
  <si>
    <t>Lapat - Laboratório de Patologia Ltda</t>
  </si>
  <si>
    <t>51.838.225/0001-52</t>
  </si>
  <si>
    <t>Liberty Seguros S/A</t>
  </si>
  <si>
    <t>61.550.141/0001-72</t>
  </si>
  <si>
    <t>Calejon &amp; Calejon Ltda - ME</t>
  </si>
  <si>
    <t>07.205.546/0001-28</t>
  </si>
  <si>
    <t>Manutenção em relógio de ponto e seu correspondente software</t>
  </si>
  <si>
    <t>Medcontrol Comércio de Materiais Hospitalares Ltda - ME</t>
  </si>
  <si>
    <t>11.206.099/0002-80</t>
  </si>
  <si>
    <t>10.203.274/0001-31</t>
  </si>
  <si>
    <t>Comodato 04 unidades do monitor ABBOTT PRECISION XCEED e fornecimento exclusivo de tiras reagentes</t>
  </si>
  <si>
    <t>Comodato de 01 incubadora para indicador biológico, 1 lavadora ultrassônica, 1 cassete para controle de lavadora e 1 seladora de pedal e fornecimento exclusivo de materiais</t>
  </si>
  <si>
    <t>Caparroz e Xavier Rego Clinica Medica Ltda.</t>
  </si>
  <si>
    <t>Centro Medico Especializado em Ultra-Sonografia Ltda</t>
  </si>
  <si>
    <t>Endocardio Rio Preto Serviços Medicos S/S</t>
  </si>
  <si>
    <t>Endoli Clinica Medica S/S Ltda.</t>
  </si>
  <si>
    <t>Ferrari &amp; Tozzo Serviços Medicos Ltda Me</t>
  </si>
  <si>
    <t>Laguna Endocrinologia e Cardiologia Médica Ltda EPP</t>
  </si>
  <si>
    <t>Zocca &amp; Zocca Serviços Medicos Ltda.</t>
  </si>
  <si>
    <t>Prestação de serviços médicos especializados de dermatologia.</t>
  </si>
  <si>
    <t>Prestação de serviços médicos especializados de radiologia e diagnóstico por imagem.</t>
  </si>
  <si>
    <t>Prestação de serviços médicos especializados de reumatologia.</t>
  </si>
  <si>
    <t>Prestação de serviços médicos especializados em atendimento ambulatorial, consultas médicas e realizar o exame de análise de gravador holter.</t>
  </si>
  <si>
    <t>Prestação de serviços médicos especializados de ortopedia.</t>
  </si>
  <si>
    <t>Prestação de serviços médicos especializados de nefrologia.</t>
  </si>
  <si>
    <t>Prestação de serviços médicos especializados de oftalmologia.</t>
  </si>
  <si>
    <t>Prestação de serviços médicos especializados de cirurgião vascular.</t>
  </si>
  <si>
    <t>Prestação de serviços médicos especializados de cardiologia.</t>
  </si>
  <si>
    <t>Prestação de serviços médicos especializados de endocrinologia.</t>
  </si>
  <si>
    <t>Prestação de serviços médicos especializados em ortopedia.</t>
  </si>
  <si>
    <t>Prestação de serviços médicos especializados de neurologia pediátrica.</t>
  </si>
  <si>
    <t>Prestação de Serviços Médicos Especializados de Radiologia.</t>
  </si>
  <si>
    <t> 20.263.542/0001-64</t>
  </si>
  <si>
    <t> 03.869.531/0001-03</t>
  </si>
  <si>
    <t> 09.575.816/0001-18</t>
  </si>
  <si>
    <t> 18.821.871/0001-31</t>
  </si>
  <si>
    <t> 18.375.171/0001-60</t>
  </si>
  <si>
    <t> 31.703.163/0001-64</t>
  </si>
  <si>
    <t> 17.013.150/0001-32</t>
  </si>
  <si>
    <t> 12.886.140/0002-79</t>
  </si>
  <si>
    <t> 16.691.068/0001-02</t>
  </si>
  <si>
    <t> 19.967.572/0001-72</t>
  </si>
  <si>
    <t> 12.350.126/0001-75</t>
  </si>
  <si>
    <t>26.824.364/0001-80</t>
  </si>
  <si>
    <t> 29.071.139/0001-08</t>
  </si>
  <si>
    <t> 11.693.141/0001-53</t>
  </si>
  <si>
    <t> 14.511.987/0001-13</t>
  </si>
  <si>
    <t>Sá &amp; Turiel Serviços Médicos Ltda</t>
  </si>
  <si>
    <t>Lucas Arrivabene Ferraz Manuel</t>
  </si>
  <si>
    <t>Cervantes &amp; Cervantes Clinica Médica Ltda</t>
  </si>
  <si>
    <t>Per Cuore Serviços Médicos Ltda</t>
  </si>
  <si>
    <t>Nascimento Serviços Médicos Ltda</t>
  </si>
  <si>
    <t>Clinica Médica Ricarti &amp; Nodari Ltda ME</t>
  </si>
  <si>
    <t>Tomiyama Serviços Médicos Ltda</t>
  </si>
  <si>
    <t>17.894.674/0002-60</t>
  </si>
  <si>
    <t>Prestação de Serviços Médicos especializados em Neurologia</t>
  </si>
  <si>
    <t>24.692.918/0001-07</t>
  </si>
  <si>
    <t>Prestação de Serviços Médicos Especializados em Neurologia</t>
  </si>
  <si>
    <t>32.624.490/0001-93</t>
  </si>
  <si>
    <t>Prestação de serviços médicos especializados de ultrassonografia</t>
  </si>
  <si>
    <t>30.200.209/0001-60</t>
  </si>
  <si>
    <t>Prestação de Serviços Médicos Especializados em Reumatologia</t>
  </si>
  <si>
    <t>35.027.498/0001-60</t>
  </si>
  <si>
    <t>Prestação de Serviços Médicos Especializados em Cardiologia</t>
  </si>
  <si>
    <t>35.328.641/0001-54</t>
  </si>
  <si>
    <t>19.419.542/0001-21</t>
  </si>
  <si>
    <t>Prestação de Serviços Médicos Especializados em Neurologia Pediátrica</t>
  </si>
  <si>
    <t>Nucleo Fiscal Contabilidade e Consultoria Tributária Ltda</t>
  </si>
  <si>
    <t>13.797.961/0001-10</t>
  </si>
  <si>
    <t>Elaboração de arquivo digital ECD (Escrituração Contábil Digital - Ano Calendário 2019).</t>
  </si>
  <si>
    <t>CS Soluções em Software de Gestão Empresarial</t>
  </si>
  <si>
    <t>01.958.002/0001-50</t>
  </si>
  <si>
    <t>Prestação de serviços de manutenção em banco de dados oracle.</t>
  </si>
  <si>
    <t>Syspec Informatica Eireli</t>
  </si>
  <si>
    <t>67.220.871/0001-91</t>
  </si>
  <si>
    <t>Prestação de serviço de locação e manutenção de software de gestão ambulatorial e implantação do sistema.</t>
  </si>
  <si>
    <t>Serviços Médicos</t>
  </si>
  <si>
    <t>Status do Contrato</t>
  </si>
  <si>
    <t>Tipo</t>
  </si>
  <si>
    <t>Número</t>
  </si>
  <si>
    <t>Identificação das Partes</t>
  </si>
  <si>
    <t>Sócios/CPF</t>
  </si>
  <si>
    <t>Ativo</t>
  </si>
  <si>
    <t>Prestação de Serviço</t>
  </si>
  <si>
    <t>10/2018</t>
  </si>
  <si>
    <t>Bruno José Mendes Ramires   CPF: 327.235.978-91</t>
  </si>
  <si>
    <t>Vigência</t>
  </si>
  <si>
    <t>Condições de Pagamento</t>
  </si>
  <si>
    <t>Serviço de Manutenção de Software</t>
  </si>
  <si>
    <t>17/2018</t>
  </si>
  <si>
    <t>Jorge Carlos Pena Santos Carneiro CPF: 235.717.678-45                                                                  José Carlos do Nascimento CPF: 143.060.868-44       Maria Antonia Melo Costa CPF: 239.216.008-20</t>
  </si>
  <si>
    <t>Inicio: 06/12/2017
Término: 30/06/2022</t>
  </si>
  <si>
    <t xml:space="preserve">Pagamento Mensal                Parcelas R$ 92,72 
</t>
  </si>
  <si>
    <t>Pagamento Mensal
R$ 1.500,00</t>
  </si>
  <si>
    <t>Início: 22/07/2017
Término: 30/06/2022</t>
  </si>
  <si>
    <t>Início: 19/07/2017
Término: 30/06/2022</t>
  </si>
  <si>
    <t xml:space="preserve"> Pagamento Mensal
Parcelas R$ 237,80</t>
  </si>
  <si>
    <t>04/2019</t>
  </si>
  <si>
    <t>Fernando Henrique Stella CPF: 368.974.708-21</t>
  </si>
  <si>
    <t>Encerrado</t>
  </si>
  <si>
    <t>01/2019</t>
  </si>
  <si>
    <t>Prestação de Serviços de Software de Gestão Informatizada dos Dados do Serviço de Saúde</t>
  </si>
  <si>
    <t>Período: 12 meses
Inicio: 01/09/2019
Termino: 31/08/2020</t>
  </si>
  <si>
    <t>Pagamento Mensal
Parcelas de R$ 9.020,00</t>
  </si>
  <si>
    <t>Pagamento Mensal
Parcelas de R$ 9.250,00</t>
  </si>
  <si>
    <t>Período: 12 meses
Inicio: 01/03/2019
Encerrado em 05/2020</t>
  </si>
  <si>
    <t>22/2018</t>
  </si>
  <si>
    <t>Beatriz Felipe Caparroz Xavier Rego  CPF: 311.422.218-81                                                         Franco Xavier Rego CPF: 318.317.208-92</t>
  </si>
  <si>
    <t>Pagamento mensal
R$ 90,00 a hora + R$ 20,00 de bonificação. Pagamento mensal/ Por exame realizado
R$ 50,00 por procedimento</t>
  </si>
  <si>
    <t>13/2018</t>
  </si>
  <si>
    <t>Rubens Sato Sano CPF: 212.422.188-40</t>
  </si>
  <si>
    <t>Pagamento Mensal por procedimento conforme anexo I do contrato</t>
  </si>
  <si>
    <t>Ricardo Naoto Sano CPF: 246.743.128-25</t>
  </si>
  <si>
    <t>Renato Sato Sano CPF: 212.844.498-58</t>
  </si>
  <si>
    <t>Ariela Bortolucci Muniz Sano CPF: 218.519.168-30</t>
  </si>
  <si>
    <t>Thiago Moreira da Cruz CPF: 337.724.548-01</t>
  </si>
  <si>
    <t>Flávio André Riola Sala CPF: 217.903.338-90</t>
  </si>
  <si>
    <t>Nestor Junhiti Sano CPF: 604.145.708-63</t>
  </si>
  <si>
    <t>RANS - Empreendimentos Imobiliários ltda (Rubens Sato Sano - Rep. Legal) CPF: 212.422.188-40</t>
  </si>
  <si>
    <t xml:space="preserve">Eva Maria Franciscon CPF: 120.058.478-36                                                                                             Barbara Franciscon Caparros  CPF:         </t>
  </si>
  <si>
    <t>21/2018</t>
  </si>
  <si>
    <t>Clínica Médica Mussi Ltda      Dr. Renato</t>
  </si>
  <si>
    <t>Rodrigo Frange Miziara Mussi CPF: 218.810.748-97 /  Renato Frange Miziara Mussi  CPF: 218.788.558-59 / Paula Miguel Lara Mussi  CPF: 218.912.648-77 / José Miguel Mussi CPF:  041.209.228-04</t>
  </si>
  <si>
    <t>Pagamento mensal
R$ 90,00 a hora + Gravador de Holter Tabela SUS</t>
  </si>
  <si>
    <t>08/2018</t>
  </si>
  <si>
    <t>Clínica Médica Mussi Ltda - Dra. Paula</t>
  </si>
  <si>
    <t>Pagamento mensal
R$ 90,00 a hora + R$ 20,00 de bonificação</t>
  </si>
  <si>
    <t>23/2018</t>
  </si>
  <si>
    <t>Karla Ricarti Nodari  CPF: 064.895.489-76                                                                           Renan Carlos Ricarti Nodari  CPF: 064.895.559-13</t>
  </si>
  <si>
    <t>07/2018</t>
  </si>
  <si>
    <t>Clínica Nuevo – Serviços Médicos Ltda.</t>
  </si>
  <si>
    <t>José Maria Nuevo Filho CPF: 733.877.898-15                                                                      Ligia Barreto CPF: 041.960.608-46</t>
  </si>
  <si>
    <t>06/2018</t>
  </si>
  <si>
    <t xml:space="preserve">Liliany Pinhel Repizo Nitani CPF: 320.082.438-77                                                                                            Adelia da Silva Pinhel Repizo  CPF:    </t>
  </si>
  <si>
    <t>26/2018</t>
  </si>
  <si>
    <t>Franklin Cangussu Sampaio – Eireli</t>
  </si>
  <si>
    <t>Franklin Cangussu Sampaio CPF: 003.251.826-98</t>
  </si>
  <si>
    <t>Pagamento mensal
R$ 90,00 a hora + R$ 20,00 de bonificação + procedimentos Tabela SUS</t>
  </si>
  <si>
    <t>02/2018</t>
  </si>
  <si>
    <t>Cavalcante &amp; Sabio Atividade Medica Ltda. 
Danilo Cavalcante Carbone Eireli</t>
  </si>
  <si>
    <t>Danilo Cavalcante Carbone CPF: 280.897.728-03</t>
  </si>
  <si>
    <t>19/2018</t>
  </si>
  <si>
    <t>Jose Alberto Rios  CPF: 218.668.658-97  / Adriano Guirado Dias  CPF: 335.409.098-77 / Fabiana Nakamura Avona  CPF: 304.534.078-46 / Fabio Guirado Dias  CPF: 220.787.228-98</t>
  </si>
  <si>
    <t>Pagamento mensal
R$ 90,00 a hora + R$ 20,00 de bonificação + procedimentos</t>
  </si>
  <si>
    <t>03/2018</t>
  </si>
  <si>
    <t xml:space="preserve">Lilian Maria de Godoy Soares CPF: 170.395.198-01                                                                                Nidia Maria de Godoy Soares de Lazari  CPF:    </t>
  </si>
  <si>
    <t>05/2018</t>
  </si>
  <si>
    <t>Caio Eduardo Tozzo CPF: 324.122.978-51                                                                            Livia Garcia Ferrari CPF: 355.483.628-10</t>
  </si>
  <si>
    <t>12/2018</t>
  </si>
  <si>
    <t>Godoy, Laurenti &amp; Robles Serviços Médicos Ltda.-ME</t>
  </si>
  <si>
    <t>Fernando Cesar Robles  CPF: 304.799.438-26 / Isabela Carolina Godoy dos Santos  CPF: 218.608.738-39  /  Matheus Rodrigo Laurenti  CPF: 275.846.758-59</t>
  </si>
  <si>
    <t>24/2018</t>
  </si>
  <si>
    <t>Daniel Laguna Neto   CPF: 214.404.998-02 / Gustavo de Castilho Laguna  CPF: 343.972.638-09</t>
  </si>
  <si>
    <t>Aline Reis Stefanini  CPF: 169.865.528-23 / Luis Gustavo Rodrigues Capela  CPF: 260.247.718-43</t>
  </si>
  <si>
    <t>Pagamento mensal
Por exame realizado
(tabela SUS</t>
  </si>
  <si>
    <t>Laboratório de Patologia</t>
  </si>
  <si>
    <t>15/2018</t>
  </si>
  <si>
    <t>04/2018</t>
  </si>
  <si>
    <t xml:space="preserve"> Letícia Yanasse Trajano dos Santos  CPF   258.166.418-59 / Neide Keico Yanasse dos Santos  /   Marco Lucio Trajano dos Santos  / Luciana Yanasse Trajano dos Santos  / Marco Augusto Yanasse Trajano dos Santos</t>
  </si>
  <si>
    <t xml:space="preserve">Pagamento mensal
R$ 90,00 a hora + R$ 20,00 de bonificação
</t>
  </si>
  <si>
    <t>Exames Laboratoriais</t>
  </si>
  <si>
    <t>02/2019</t>
  </si>
  <si>
    <t>Francisco Antonio Guedes Teixeira  CPF: 172.035.706-49</t>
  </si>
  <si>
    <t>Pagamento mensal
Por exame realizado
Tabela Sigtap (SUS) e não SUS conforme anexo contrato</t>
  </si>
  <si>
    <t>16/2018</t>
  </si>
  <si>
    <t>Frederico Permigiani Zocca  CPF: 330.274.138-30  / José Carlos Zocca Neto  CPF: 002.615.858-27 / Gabriela Permigiani Zocca  CPF: 324.288.078-11</t>
  </si>
  <si>
    <t>01/2018</t>
  </si>
  <si>
    <t>Med Orto Fernandópolis Serv. Med. Ltda</t>
  </si>
  <si>
    <t>Helio Flavio Franciscon Filho  CPF: 109.312.398-26 / Helio Flavio Franciscon  CPF: 028.285.968-34 / José Antonio Franciscon  CPF: 020.075.978-70</t>
  </si>
  <si>
    <t>Larissa Calejon de Lima Cunha  CPF: 222.550.028-25                                                        Cilmar Cesar Calejon dos Santos  CPF: 383.817.021-00</t>
  </si>
  <si>
    <t>Pagamento Mensal
12 Parcelas de R$ 200,00</t>
  </si>
  <si>
    <t>Auditoria</t>
  </si>
  <si>
    <t>18/2018</t>
  </si>
  <si>
    <t>Alberto Francisco Costa  CPF: 067.463.468-38                                                                    Emerson dos Santos Oliveira   CPF:  215.929.988-01</t>
  </si>
  <si>
    <t>Pagamento mensal 12 parcelas de R$ 613,80</t>
  </si>
  <si>
    <t>09/2018</t>
  </si>
  <si>
    <t>Eder Willians de Lollo  CPF: 121.669.728-02 / Wilson José de Lollo  CPF: 181.476.938-26 / João Luis de Lollo  CPF: 159.216.698-90</t>
  </si>
  <si>
    <t>Pagamento Mensal
12 Parcelas de R$ 374,23</t>
  </si>
  <si>
    <t>Pagamento Mensal
12 Parcelas de R$ 73,23</t>
  </si>
  <si>
    <t>Comodato</t>
  </si>
  <si>
    <t>Supermed Comércio e Importação de Produtos Médicos e Hospitalares Ltda</t>
  </si>
  <si>
    <t>Maria Fernanda Mos Kuntgen                                                                                                Ana Cláudia Nascimento Mos de Souza</t>
  </si>
  <si>
    <t>Tiras Reagentes ABBOTT PRECISION XCEED – CX com 100 R$ 97,00 + lanceta bonificada 1X1</t>
  </si>
  <si>
    <t>Luiz Carlos Moreira  CPF: 792.167.228-00</t>
  </si>
  <si>
    <t>Valor unitário: -              Indicador Biológico: R$ 37,00
- Indic.biológico PCD: R$ 42,00
- Controle Lavadora: R$ 28,00
- Integr.Químico Classe 5:  R$ 1,70
- Papel Grau Cirúrgico (5x100): R$ 26,00
- Papel Grau Cirúrgico 10x100: R$ 52,00</t>
  </si>
  <si>
    <t>Serviço de Dosimetria</t>
  </si>
  <si>
    <t>Yvone Maria Mascarenhas  CPF: 019.906.318-43                                                              Paulo Roberto Mascarenhas  CPF: 109.156.548-14</t>
  </si>
  <si>
    <t>Período: 12 meses
Inicio: 01/10/2019
Termino: 30/09/2020</t>
  </si>
  <si>
    <t>Pagamento Único</t>
  </si>
  <si>
    <t>Serviço de Lavanderia</t>
  </si>
  <si>
    <t>Maricea Brugnari Presotto  CPF: 037.158.028-55                                                             Felipe Augusto Presotto  CPF: 349.531.698.16</t>
  </si>
  <si>
    <t>R$ 1,00 por peça (aventais e lençóis) e R$ 0,20 por peça (compressas)</t>
  </si>
  <si>
    <t>Serviços de Esterilização de Materiais</t>
  </si>
  <si>
    <t>Francisco Sanchez Postigo Junior  CPF: 864.941.047-20</t>
  </si>
  <si>
    <t>Pagamento Mensal                     R$ 2.666,67 + Valor dos serviços efetivos</t>
  </si>
  <si>
    <t>José Antonio Guizzo  CPF: 019.019.488-03</t>
  </si>
  <si>
    <t>Pagamento Mensal
R$ 700,00</t>
  </si>
  <si>
    <t>Locação</t>
  </si>
  <si>
    <t>Pagamento Mensal de R$ 2.700,00</t>
  </si>
  <si>
    <t>Luciana Mejan  CPF: 276.636.488-97                                                                                    Mariana Mejan  CPF: 325.014.448-76</t>
  </si>
  <si>
    <t>Pagamento Mensal
Resíduo Tipo “A”, “E” e “B” R$ 3,70</t>
  </si>
  <si>
    <t>Contrato a prestação de serviços técnicos</t>
  </si>
  <si>
    <t>14/2018</t>
  </si>
  <si>
    <t>Fabio Rodrigues de Oliveira  CPF: 312.945.088-22                                                             Leonardo Bruno Intelizano  CPF: 326.137.118-84</t>
  </si>
  <si>
    <t>Seguro Automotivo</t>
  </si>
  <si>
    <t>S.A</t>
  </si>
  <si>
    <t>Pagamento Mensal
04 Parcelas</t>
  </si>
  <si>
    <t>05/2019</t>
  </si>
  <si>
    <t>Maria Aparecida de Araujo Dias  CPF: 113.124.268-88</t>
  </si>
  <si>
    <t>Período: 12 meses
Inicio: 01/11/2019
Termino: 31/10/2020</t>
  </si>
  <si>
    <t>Conforme pedido</t>
  </si>
  <si>
    <t>Porto Seguro S/A</t>
  </si>
  <si>
    <t>Pagamento Mensal
06 Parcelas</t>
  </si>
  <si>
    <t>Master Prime Auditoria e Acessoria Contabil EIRELI</t>
  </si>
  <si>
    <t>02.728.036/0001-11</t>
  </si>
  <si>
    <t>Ederson Leandro Barbosa Rigon CPF: 222.922.968-02</t>
  </si>
  <si>
    <t xml:space="preserve">Período: 90 dias
Início: 01/06/2020
</t>
  </si>
  <si>
    <t>03/2020</t>
  </si>
  <si>
    <t xml:space="preserve">Arthur Costa nascimento CPF 111.770.266-94 / Ana Julia Costa Nascimento CPF </t>
  </si>
  <si>
    <t>02/2020</t>
  </si>
  <si>
    <t>Claudia Roberta Miola Canale CPF 070.598.348-00</t>
  </si>
  <si>
    <t>Cleudir Antonio de Marchi CPF: 784.812.288-34 / Mayco Rielli de Marchi CPF: 281.357.318-33</t>
  </si>
  <si>
    <t>Alexandre Rodrigues de Moura CPF: 218.080.448-27 / Alexandre dos Santos CPF: 184.650.838-00</t>
  </si>
  <si>
    <t>01/2020</t>
  </si>
  <si>
    <t>Lucas Arrivabene Ferraz Manuel CPF: 358.252.668-28</t>
  </si>
  <si>
    <t>48/2020</t>
  </si>
  <si>
    <t>José Oswaldo de Araujo Lima Filho CPF: 066.028.628-98</t>
  </si>
  <si>
    <t>José Antonio de Mello CPF: 023.664.318-56 / Edson de Carvalho CPF: 095.540.638-22 / Elcio Gomes Montoro CPF: 095.520.038-57 / Edson Gomes Montoro CPF: 117.043.678-16 / Osmair Francisco Barrichello CPF: 017.119.948-04</t>
  </si>
  <si>
    <t>Marco Antonio Kitayama Cervantes CPF: 351.383.338-52  /  Paulo Henrique Kitayama Cervantes CPF: 223.709.588-47</t>
  </si>
  <si>
    <t>Marck Gregorio Pereira Turiel CPF: 890.711.072-72  / Nayara Bandeira de As Turiel CPF: 517.981.152-04</t>
  </si>
  <si>
    <t xml:space="preserve">Luiz Eduardo Tomyama CPF: 090.025.906-01  /  Bruna Pedroso Festa CPF: </t>
  </si>
  <si>
    <t>Período: 12 meses                  Termo Aditivo
Início: 01/01/2020</t>
  </si>
  <si>
    <t>Pagamento Mensal
Parcelas de R$ 680,00</t>
  </si>
  <si>
    <t>Período: 12 meses                Termo Aditivo                          Início: 01/07/2020</t>
  </si>
  <si>
    <t>Período: 12 meses                     Início: 01/11/2018             Término: 31/10/2019 
Aditivo 01/2019
Duração: 12 meses</t>
  </si>
  <si>
    <t>Período: 12 meses                                          Início: 03/02/2020</t>
  </si>
  <si>
    <t>Encerrado em 02/2020</t>
  </si>
  <si>
    <t>Clinica Santa Adelia S/S Ltda.</t>
  </si>
  <si>
    <t>Período: 12 meses                                          Início: 07/01/2020</t>
  </si>
  <si>
    <t>Período: 12 meses                                          Início: 02/03/2020</t>
  </si>
  <si>
    <t>Período: 12 meses                                          Início: 19/03/2019           Encerrado em 02/2020</t>
  </si>
  <si>
    <t>Período: 12 meses                                          Início: 11/02/2019           Encerrado em 02/2020</t>
  </si>
  <si>
    <t>Período: 9 meses
Termo Aditivo                          Início: 01/04/2020</t>
  </si>
  <si>
    <t>Pagamento Mensal
Parcelas de R$ 8.000,00 / implantação 1º ao 6º mês R$ 9.567,00, do 7º ao 24º R$ 6.100,00</t>
  </si>
  <si>
    <t>Período: 24 meses
Inicio: 04/05/2020</t>
  </si>
  <si>
    <t xml:space="preserve">Período: 12 meses
Inicio: 11/05/2020
</t>
  </si>
  <si>
    <t>Alberto Francisco Costa 
ACS América Auditores Independentes</t>
  </si>
  <si>
    <t>Período: 12 meses
Início: 02/12/2019</t>
  </si>
  <si>
    <t>Valor do Contrato R$ 8.625,00</t>
  </si>
  <si>
    <t xml:space="preserve">Período: 12 meses                   Termo Aditivo                          Início: 01/01/2020             </t>
  </si>
  <si>
    <t xml:space="preserve">Período: 12 meses                Termo Aditivo                         Início: 01/09/2019            </t>
  </si>
  <si>
    <t xml:space="preserve">Período: 12 meses                Termo Aditivo                         Início: 01/01/2020             </t>
  </si>
  <si>
    <t>Início: 04/05/2020            Termino: 31/07/2020</t>
  </si>
  <si>
    <t>Parcela única de R$ 945,00</t>
  </si>
  <si>
    <t>Período: 12 meses
Início: 01/06/2019
Término: 30/06/2020</t>
  </si>
  <si>
    <t xml:space="preserve">Período: 12 meses
Inicio: 01/05/2019
Termino: 30/04/2020 </t>
  </si>
  <si>
    <t xml:space="preserve">Período: 12 meses
Inicio: 01/05/2020
</t>
  </si>
  <si>
    <t xml:space="preserve">Período: 12 meses                Termo Aditivo
Início: 01/01/2020
</t>
  </si>
  <si>
    <t>Período: 12 meses 
Início: 08/01/2020</t>
  </si>
  <si>
    <t>Período: 12 meses
Início: 01/07/2018
Término: 30/06/2019 
Aditivo 01/2019 
Duração: 60 dias 
Aditivo 02/2019
Duração: 4 meses           Encerrado em 05/2020</t>
  </si>
  <si>
    <t xml:space="preserve">Impressões de Cópias Monocromáticas R$ 0,07 cada; Impressões de cópias coloridas R$ 0.45 cada.                    </t>
  </si>
  <si>
    <t xml:space="preserve">Impressões de Cópias Monocromáticas R$ 0,06 cada; Impressões de cópias coloridas R$ 0.40 cada.                    </t>
  </si>
  <si>
    <t>Período: 12 meses                  Início: 07/05/2020</t>
  </si>
  <si>
    <t>31-40-125.920</t>
  </si>
  <si>
    <t>Período: 12 meses
Inicio: 04/06/2020
Termino: 04/06/2021</t>
  </si>
  <si>
    <t>Período: 12 meses
Inicio: 08/03/2020
Termino: 08/03/2021</t>
  </si>
  <si>
    <t xml:space="preserve">118.67.40.111.39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</si>
</sst>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dd/mm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71">
    <xf numFmtId="0" fontId="0" fillId="0" borderId="0" xfId="0"/>
    <xf numFmtId="0" fontId="3" fillId="0" borderId="0" xfId="0" applyFont="1"/>
    <xf numFmtId="0" fontId="3" fillId="0" borderId="0" xfId="0" applyFont="1" applyFill="1"/>
    <xf numFmtId="165" fontId="3" fillId="0" borderId="1" xfId="0" applyNumberFormat="1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165" fontId="3" fillId="2" borderId="1" xfId="0" applyNumberFormat="1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164" fontId="4" fillId="2" borderId="1" xfId="6" applyFont="1" applyFill="1" applyBorder="1" applyAlignment="1">
      <alignment wrapText="1"/>
    </xf>
    <xf numFmtId="164" fontId="4" fillId="2" borderId="1" xfId="6" applyFont="1" applyFill="1" applyBorder="1" applyAlignment="1">
      <alignment horizontal="center" wrapText="1"/>
    </xf>
    <xf numFmtId="0" fontId="4" fillId="2" borderId="1" xfId="0" applyFont="1" applyFill="1" applyBorder="1" applyAlignment="1"/>
    <xf numFmtId="164" fontId="4" fillId="2" borderId="1" xfId="6" applyFont="1" applyFill="1" applyBorder="1" applyAlignment="1"/>
    <xf numFmtId="0" fontId="3" fillId="0" borderId="0" xfId="0" applyFont="1" applyAlignment="1"/>
    <xf numFmtId="164" fontId="3" fillId="0" borderId="0" xfId="6" applyFont="1" applyAlignment="1"/>
    <xf numFmtId="164" fontId="3" fillId="0" borderId="0" xfId="6" applyFont="1" applyFill="1" applyAlignment="1">
      <alignment horizontal="center"/>
    </xf>
    <xf numFmtId="164" fontId="4" fillId="2" borderId="1" xfId="6" applyFont="1" applyFill="1" applyBorder="1"/>
    <xf numFmtId="165" fontId="3" fillId="0" borderId="0" xfId="0" applyNumberFormat="1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164" fontId="4" fillId="0" borderId="0" xfId="6" applyFont="1" applyFill="1" applyBorder="1" applyAlignment="1">
      <alignment wrapText="1"/>
    </xf>
    <xf numFmtId="0" fontId="4" fillId="0" borderId="0" xfId="0" applyFont="1" applyFill="1" applyBorder="1" applyAlignment="1"/>
    <xf numFmtId="164" fontId="4" fillId="0" borderId="0" xfId="6" applyFont="1" applyFill="1" applyBorder="1" applyAlignment="1"/>
    <xf numFmtId="164" fontId="4" fillId="0" borderId="0" xfId="6" applyFont="1" applyFill="1" applyBorder="1" applyAlignment="1">
      <alignment horizontal="center" wrapText="1"/>
    </xf>
    <xf numFmtId="164" fontId="3" fillId="0" borderId="0" xfId="6" applyFont="1" applyFill="1" applyBorder="1" applyAlignment="1">
      <alignment wrapText="1"/>
    </xf>
    <xf numFmtId="0" fontId="3" fillId="0" borderId="0" xfId="0" applyFont="1" applyBorder="1"/>
    <xf numFmtId="165" fontId="3" fillId="0" borderId="3" xfId="0" applyNumberFormat="1" applyFont="1" applyFill="1" applyBorder="1" applyAlignment="1">
      <alignment wrapText="1"/>
    </xf>
    <xf numFmtId="0" fontId="3" fillId="0" borderId="0" xfId="0" applyFont="1" applyFill="1" applyBorder="1"/>
    <xf numFmtId="0" fontId="6" fillId="2" borderId="1" xfId="0" applyNumberFormat="1" applyFont="1" applyFill="1" applyBorder="1" applyAlignment="1">
      <alignment horizontal="center" vertical="center" wrapText="1"/>
    </xf>
    <xf numFmtId="165" fontId="5" fillId="0" borderId="1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164" fontId="3" fillId="0" borderId="1" xfId="0" applyNumberFormat="1" applyFont="1" applyFill="1" applyBorder="1" applyAlignment="1">
      <alignment vertical="center" wrapText="1"/>
    </xf>
    <xf numFmtId="164" fontId="3" fillId="0" borderId="1" xfId="6" applyFont="1" applyFill="1" applyBorder="1" applyAlignment="1">
      <alignment vertical="center" wrapText="1"/>
    </xf>
    <xf numFmtId="164" fontId="5" fillId="0" borderId="1" xfId="6" applyFont="1" applyFill="1" applyBorder="1" applyAlignment="1">
      <alignment vertical="center" wrapText="1"/>
    </xf>
    <xf numFmtId="164" fontId="5" fillId="0" borderId="1" xfId="6" applyFont="1" applyFill="1" applyBorder="1" applyAlignment="1">
      <alignment horizontal="center" vertical="center" wrapText="1"/>
    </xf>
    <xf numFmtId="164" fontId="5" fillId="0" borderId="1" xfId="6" applyFont="1" applyFill="1" applyBorder="1" applyAlignment="1">
      <alignment horizontal="left" vertical="center" wrapText="1"/>
    </xf>
    <xf numFmtId="164" fontId="3" fillId="0" borderId="1" xfId="0" applyNumberFormat="1" applyFont="1" applyFill="1" applyBorder="1" applyAlignment="1">
      <alignment horizontal="left" vertical="center" wrapText="1"/>
    </xf>
    <xf numFmtId="0" fontId="6" fillId="0" borderId="0" xfId="0" applyFont="1"/>
    <xf numFmtId="0" fontId="6" fillId="0" borderId="0" xfId="0" applyFont="1" applyBorder="1"/>
    <xf numFmtId="164" fontId="3" fillId="0" borderId="1" xfId="6" applyFont="1" applyFill="1" applyBorder="1" applyAlignment="1">
      <alignment horizontal="center" vertical="center" wrapText="1"/>
    </xf>
    <xf numFmtId="164" fontId="3" fillId="0" borderId="1" xfId="6" applyFont="1" applyFill="1" applyBorder="1" applyAlignment="1">
      <alignment horizontal="center" vertical="center"/>
    </xf>
    <xf numFmtId="164" fontId="5" fillId="0" borderId="1" xfId="6" applyFont="1" applyFill="1" applyBorder="1" applyAlignment="1">
      <alignment horizontal="center" vertical="center"/>
    </xf>
    <xf numFmtId="164" fontId="5" fillId="0" borderId="1" xfId="6" applyFont="1" applyFill="1" applyBorder="1" applyAlignment="1">
      <alignment vertical="center"/>
    </xf>
    <xf numFmtId="4" fontId="5" fillId="0" borderId="1" xfId="0" applyNumberFormat="1" applyFont="1" applyFill="1" applyBorder="1" applyAlignment="1">
      <alignment horizontal="center" vertical="center" wrapText="1"/>
    </xf>
    <xf numFmtId="164" fontId="5" fillId="0" borderId="1" xfId="6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64" fontId="3" fillId="0" borderId="1" xfId="6" applyFont="1" applyFill="1" applyBorder="1" applyAlignment="1">
      <alignment horizontal="left" vertical="center" wrapText="1"/>
    </xf>
    <xf numFmtId="164" fontId="7" fillId="0" borderId="1" xfId="6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64" fontId="4" fillId="0" borderId="0" xfId="6" applyFont="1" applyFill="1" applyAlignment="1">
      <alignment horizontal="center"/>
    </xf>
    <xf numFmtId="164" fontId="7" fillId="2" borderId="1" xfId="6" applyFont="1" applyFill="1" applyBorder="1" applyAlignment="1">
      <alignment horizontal="center" vertical="center" wrapText="1"/>
    </xf>
    <xf numFmtId="164" fontId="6" fillId="2" borderId="6" xfId="6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165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165" fontId="3" fillId="2" borderId="1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164" fontId="5" fillId="3" borderId="1" xfId="6" applyFont="1" applyFill="1" applyBorder="1" applyAlignment="1">
      <alignment vertical="center" wrapText="1"/>
    </xf>
    <xf numFmtId="164" fontId="5" fillId="3" borderId="1" xfId="6" applyFont="1" applyFill="1" applyBorder="1" applyAlignment="1">
      <alignment horizontal="center" vertical="center" wrapText="1"/>
    </xf>
    <xf numFmtId="164" fontId="5" fillId="3" borderId="1" xfId="6" applyFont="1" applyFill="1" applyBorder="1" applyAlignment="1">
      <alignment horizontal="center" vertical="center"/>
    </xf>
    <xf numFmtId="164" fontId="3" fillId="4" borderId="1" xfId="6" applyFont="1" applyFill="1" applyBorder="1" applyAlignment="1">
      <alignment vertical="center" wrapText="1"/>
    </xf>
    <xf numFmtId="164" fontId="5" fillId="4" borderId="1" xfId="6" applyFont="1" applyFill="1" applyBorder="1" applyAlignment="1">
      <alignment horizontal="center" vertical="center" wrapText="1"/>
    </xf>
    <xf numFmtId="164" fontId="3" fillId="4" borderId="1" xfId="6" applyFont="1" applyFill="1" applyBorder="1" applyAlignment="1">
      <alignment horizontal="center" vertical="center" wrapText="1"/>
    </xf>
    <xf numFmtId="164" fontId="5" fillId="4" borderId="1" xfId="6" applyFont="1" applyFill="1" applyBorder="1" applyAlignment="1">
      <alignment horizontal="center" vertical="center"/>
    </xf>
    <xf numFmtId="164" fontId="5" fillId="4" borderId="1" xfId="6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7" fontId="3" fillId="0" borderId="1" xfId="0" quotePrefix="1" applyNumberFormat="1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quotePrefix="1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quotePrefix="1" applyFont="1" applyBorder="1" applyAlignment="1">
      <alignment vertical="center" wrapText="1"/>
    </xf>
    <xf numFmtId="164" fontId="3" fillId="0" borderId="1" xfId="0" applyNumberFormat="1" applyFont="1" applyBorder="1" applyAlignment="1">
      <alignment horizontal="left" vertical="center" wrapText="1"/>
    </xf>
    <xf numFmtId="0" fontId="3" fillId="0" borderId="1" xfId="0" quotePrefix="1" applyFont="1" applyBorder="1" applyAlignment="1">
      <alignment vertical="center" wrapText="1"/>
    </xf>
    <xf numFmtId="164" fontId="5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quotePrefix="1" applyFont="1" applyBorder="1" applyAlignment="1">
      <alignment horizontal="left" vertical="center" wrapText="1"/>
    </xf>
    <xf numFmtId="0" fontId="3" fillId="0" borderId="1" xfId="0" quotePrefix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vertical="center" wrapText="1"/>
    </xf>
    <xf numFmtId="49" fontId="5" fillId="0" borderId="1" xfId="0" applyNumberFormat="1" applyFont="1" applyBorder="1" applyAlignment="1">
      <alignment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0" xfId="0" applyFont="1" applyFill="1"/>
    <xf numFmtId="0" fontId="3" fillId="0" borderId="0" xfId="0" applyFont="1" applyFill="1" applyBorder="1"/>
    <xf numFmtId="165" fontId="5" fillId="0" borderId="1" xfId="0" applyNumberFormat="1" applyFont="1" applyFill="1" applyBorder="1" applyAlignment="1">
      <alignment vertical="center" wrapText="1"/>
    </xf>
    <xf numFmtId="43" fontId="3" fillId="0" borderId="1" xfId="0" applyNumberFormat="1" applyFont="1" applyFill="1" applyBorder="1" applyAlignment="1">
      <alignment horizontal="left" vertical="center" wrapText="1"/>
    </xf>
    <xf numFmtId="43" fontId="3" fillId="0" borderId="1" xfId="9" applyFont="1" applyFill="1" applyBorder="1" applyAlignment="1">
      <alignment horizontal="left" vertical="center" wrapText="1"/>
    </xf>
    <xf numFmtId="43" fontId="3" fillId="0" borderId="1" xfId="0" applyNumberFormat="1" applyFont="1" applyFill="1" applyBorder="1" applyAlignment="1">
      <alignment horizontal="left" vertical="center"/>
    </xf>
    <xf numFmtId="43" fontId="3" fillId="0" borderId="1" xfId="0" applyNumberFormat="1" applyFont="1" applyFill="1" applyBorder="1" applyAlignment="1">
      <alignment horizontal="center" vertical="center"/>
    </xf>
    <xf numFmtId="0" fontId="5" fillId="0" borderId="1" xfId="0" quotePrefix="1" applyFont="1" applyFill="1" applyBorder="1" applyAlignment="1">
      <alignment vertical="center" wrapText="1"/>
    </xf>
    <xf numFmtId="0" fontId="3" fillId="0" borderId="1" xfId="0" quotePrefix="1" applyFont="1" applyFill="1" applyBorder="1" applyAlignment="1">
      <alignment vertical="center" wrapText="1"/>
    </xf>
    <xf numFmtId="165" fontId="5" fillId="0" borderId="1" xfId="0" quotePrefix="1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wrapText="1"/>
    </xf>
    <xf numFmtId="164" fontId="5" fillId="0" borderId="1" xfId="0" applyNumberFormat="1" applyFont="1" applyFill="1" applyBorder="1" applyAlignment="1">
      <alignment horizontal="left" vertical="center" wrapText="1"/>
    </xf>
    <xf numFmtId="164" fontId="5" fillId="0" borderId="1" xfId="0" applyNumberFormat="1" applyFont="1" applyFill="1" applyBorder="1" applyAlignment="1">
      <alignment horizontal="left" vertical="center"/>
    </xf>
    <xf numFmtId="165" fontId="3" fillId="0" borderId="0" xfId="0" applyNumberFormat="1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 wrapText="1"/>
    </xf>
    <xf numFmtId="0" fontId="3" fillId="0" borderId="5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/>
    </xf>
    <xf numFmtId="165" fontId="3" fillId="2" borderId="1" xfId="0" applyNumberFormat="1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wrapText="1"/>
    </xf>
    <xf numFmtId="0" fontId="9" fillId="2" borderId="1" xfId="6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/>
    </xf>
    <xf numFmtId="164" fontId="3" fillId="0" borderId="6" xfId="6" applyFont="1" applyFill="1" applyBorder="1" applyAlignment="1">
      <alignment horizontal="center" vertical="center"/>
    </xf>
    <xf numFmtId="164" fontId="3" fillId="0" borderId="7" xfId="6" applyFont="1" applyFill="1" applyBorder="1" applyAlignment="1">
      <alignment horizontal="center" vertical="center"/>
    </xf>
    <xf numFmtId="164" fontId="3" fillId="0" borderId="8" xfId="6" applyFont="1" applyFill="1" applyBorder="1" applyAlignment="1">
      <alignment horizontal="center" vertical="center"/>
    </xf>
    <xf numFmtId="164" fontId="7" fillId="0" borderId="6" xfId="6" applyFont="1" applyFill="1" applyBorder="1" applyAlignment="1">
      <alignment horizontal="center" vertical="center" wrapText="1"/>
    </xf>
    <xf numFmtId="164" fontId="7" fillId="0" borderId="7" xfId="6" applyFont="1" applyFill="1" applyBorder="1" applyAlignment="1">
      <alignment horizontal="center" vertical="center" wrapText="1"/>
    </xf>
    <xf numFmtId="164" fontId="7" fillId="0" borderId="8" xfId="6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6" fillId="2" borderId="2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6" xfId="0" quotePrefix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 wrapText="1"/>
    </xf>
    <xf numFmtId="164" fontId="5" fillId="0" borderId="6" xfId="6" applyFont="1" applyFill="1" applyBorder="1" applyAlignment="1">
      <alignment horizontal="center" vertical="center" wrapText="1"/>
    </xf>
    <xf numFmtId="164" fontId="5" fillId="0" borderId="7" xfId="6" applyFont="1" applyFill="1" applyBorder="1" applyAlignment="1">
      <alignment horizontal="center" vertical="center" wrapText="1"/>
    </xf>
    <xf numFmtId="164" fontId="5" fillId="0" borderId="8" xfId="6" applyFont="1" applyFill="1" applyBorder="1" applyAlignment="1">
      <alignment horizontal="center" vertical="center" wrapText="1"/>
    </xf>
    <xf numFmtId="164" fontId="3" fillId="0" borderId="6" xfId="6" applyFont="1" applyFill="1" applyBorder="1" applyAlignment="1">
      <alignment horizontal="center" vertical="center" wrapText="1"/>
    </xf>
    <xf numFmtId="164" fontId="3" fillId="0" borderId="7" xfId="6" applyFont="1" applyFill="1" applyBorder="1" applyAlignment="1">
      <alignment horizontal="center" vertical="center" wrapText="1"/>
    </xf>
    <xf numFmtId="164" fontId="3" fillId="0" borderId="8" xfId="6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164" fontId="3" fillId="0" borderId="6" xfId="0" applyNumberFormat="1" applyFont="1" applyBorder="1" applyAlignment="1">
      <alignment horizontal="left" vertical="center" wrapText="1"/>
    </xf>
    <xf numFmtId="164" fontId="3" fillId="0" borderId="7" xfId="0" applyNumberFormat="1" applyFont="1" applyBorder="1" applyAlignment="1">
      <alignment horizontal="left" vertical="center" wrapText="1"/>
    </xf>
    <xf numFmtId="164" fontId="3" fillId="0" borderId="8" xfId="0" applyNumberFormat="1" applyFont="1" applyBorder="1" applyAlignment="1">
      <alignment horizontal="left" vertical="center" wrapText="1"/>
    </xf>
    <xf numFmtId="164" fontId="5" fillId="4" borderId="1" xfId="6" applyFont="1" applyFill="1" applyBorder="1" applyAlignment="1">
      <alignment vertical="center" wrapText="1"/>
    </xf>
    <xf numFmtId="164" fontId="3" fillId="4" borderId="1" xfId="6" applyFont="1" applyFill="1" applyBorder="1" applyAlignment="1">
      <alignment vertical="center"/>
    </xf>
  </cellXfs>
  <cellStyles count="10">
    <cellStyle name="Normal" xfId="0" builtinId="0"/>
    <cellStyle name="Normal 2" xfId="1" xr:uid="{00000000-0005-0000-0000-000001000000}"/>
    <cellStyle name="Normal 2 2 2" xfId="2" xr:uid="{00000000-0005-0000-0000-000002000000}"/>
    <cellStyle name="Normal 3" xfId="3" xr:uid="{00000000-0005-0000-0000-000003000000}"/>
    <cellStyle name="Separador de milhares 2" xfId="4" xr:uid="{00000000-0005-0000-0000-000004000000}"/>
    <cellStyle name="Separador de milhares 2 2" xfId="7" xr:uid="{7E1B5402-1EAB-4687-A09D-4C22FF01A260}"/>
    <cellStyle name="Separador de milhares 3" xfId="5" xr:uid="{00000000-0005-0000-0000-000005000000}"/>
    <cellStyle name="Separador de milhares 3 2" xfId="8" xr:uid="{C34B9B82-E0E0-4BB8-8322-5FD9D389B156}"/>
    <cellStyle name="Vírgula" xfId="6" builtinId="3"/>
    <cellStyle name="Vírgula 2" xfId="9" xr:uid="{93F37EB6-2C3C-4E94-9BF7-09F402AEFCE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19707</xdr:colOff>
      <xdr:row>0</xdr:row>
      <xdr:rowOff>17584</xdr:rowOff>
    </xdr:from>
    <xdr:to>
      <xdr:col>1</xdr:col>
      <xdr:colOff>900522</xdr:colOff>
      <xdr:row>4</xdr:row>
      <xdr:rowOff>22718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7F96721-79FC-43C4-BAF7-F680EB0BDA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142" t="26413" r="15572" b="22793"/>
        <a:stretch/>
      </xdr:blipFill>
      <xdr:spPr>
        <a:xfrm>
          <a:off x="19707" y="17584"/>
          <a:ext cx="1498298" cy="668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FC122"/>
  <sheetViews>
    <sheetView showGridLines="0" tabSelected="1" topLeftCell="G117" zoomScale="145" zoomScaleNormal="145" workbookViewId="0">
      <selection activeCell="H120" sqref="H120"/>
    </sheetView>
  </sheetViews>
  <sheetFormatPr defaultColWidth="9.140625" defaultRowHeight="11.25" x14ac:dyDescent="0.2"/>
  <cols>
    <col min="1" max="1" width="9.28515625" style="11" customWidth="1"/>
    <col min="2" max="2" width="18.28515625" style="11" customWidth="1"/>
    <col min="3" max="3" width="11.140625" style="11" customWidth="1"/>
    <col min="4" max="4" width="19.85546875" style="11" customWidth="1"/>
    <col min="5" max="5" width="16" style="63" customWidth="1"/>
    <col min="6" max="6" width="45.85546875" style="127" customWidth="1"/>
    <col min="7" max="9" width="19.85546875" style="71" customWidth="1"/>
    <col min="10" max="12" width="9.28515625" style="12" customWidth="1"/>
    <col min="13" max="13" width="10.7109375" style="12" customWidth="1"/>
    <col min="14" max="15" width="10.7109375" style="13" customWidth="1"/>
    <col min="16" max="16" width="11.42578125" style="13" hidden="1" customWidth="1"/>
    <col min="17" max="19" width="10.7109375" style="13" hidden="1" customWidth="1"/>
    <col min="20" max="20" width="12.28515625" style="13" hidden="1" customWidth="1"/>
    <col min="21" max="21" width="10.7109375" style="13" hidden="1" customWidth="1"/>
    <col min="22" max="22" width="10.7109375" style="49" customWidth="1"/>
    <col min="23" max="16384" width="9.140625" style="1"/>
  </cols>
  <sheetData>
    <row r="2" spans="1:22" ht="18.600000000000001" customHeight="1" x14ac:dyDescent="0.35">
      <c r="A2" s="139" t="s">
        <v>39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</row>
    <row r="4" spans="1:22" x14ac:dyDescent="0.2">
      <c r="A4" s="141"/>
      <c r="B4" s="141"/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</row>
    <row r="6" spans="1:22" ht="28.5" customHeight="1" x14ac:dyDescent="0.2">
      <c r="A6" s="82" t="s">
        <v>147</v>
      </c>
      <c r="B6" s="82" t="s">
        <v>148</v>
      </c>
      <c r="C6" s="82" t="s">
        <v>149</v>
      </c>
      <c r="D6" s="82" t="s">
        <v>150</v>
      </c>
      <c r="E6" s="26" t="s">
        <v>31</v>
      </c>
      <c r="F6" s="51" t="s">
        <v>151</v>
      </c>
      <c r="G6" s="52" t="s">
        <v>3</v>
      </c>
      <c r="H6" s="86" t="s">
        <v>156</v>
      </c>
      <c r="I6" s="86" t="s">
        <v>157</v>
      </c>
      <c r="J6" s="51" t="s">
        <v>2</v>
      </c>
      <c r="K6" s="51" t="s">
        <v>1</v>
      </c>
      <c r="L6" s="51" t="s">
        <v>6</v>
      </c>
      <c r="M6" s="51" t="s">
        <v>7</v>
      </c>
      <c r="N6" s="51" t="s">
        <v>8</v>
      </c>
      <c r="O6" s="51" t="s">
        <v>9</v>
      </c>
      <c r="P6" s="51" t="s">
        <v>10</v>
      </c>
      <c r="Q6" s="51" t="s">
        <v>12</v>
      </c>
      <c r="R6" s="51" t="s">
        <v>13</v>
      </c>
      <c r="S6" s="51" t="s">
        <v>14</v>
      </c>
      <c r="T6" s="51" t="s">
        <v>15</v>
      </c>
      <c r="U6" s="51" t="s">
        <v>16</v>
      </c>
      <c r="V6" s="51" t="s">
        <v>38</v>
      </c>
    </row>
    <row r="7" spans="1:22" s="2" customFormat="1" ht="11.25" customHeight="1" x14ac:dyDescent="0.2">
      <c r="A7" s="142"/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3"/>
    </row>
    <row r="8" spans="1:22" s="2" customFormat="1" ht="33.75" x14ac:dyDescent="0.2">
      <c r="A8" s="83" t="s">
        <v>152</v>
      </c>
      <c r="B8" s="83" t="s">
        <v>153</v>
      </c>
      <c r="C8" s="84" t="s">
        <v>154</v>
      </c>
      <c r="D8" s="83" t="s">
        <v>11</v>
      </c>
      <c r="E8" s="85" t="s">
        <v>22</v>
      </c>
      <c r="F8" s="46" t="s">
        <v>155</v>
      </c>
      <c r="G8" s="83" t="s">
        <v>40</v>
      </c>
      <c r="H8" s="87" t="s">
        <v>301</v>
      </c>
      <c r="I8" s="83" t="s">
        <v>163</v>
      </c>
      <c r="J8" s="30">
        <v>1500</v>
      </c>
      <c r="K8" s="31">
        <v>1500</v>
      </c>
      <c r="L8" s="31">
        <v>1500</v>
      </c>
      <c r="M8" s="31">
        <v>1500</v>
      </c>
      <c r="N8" s="32">
        <v>1500</v>
      </c>
      <c r="O8" s="32">
        <v>1500</v>
      </c>
      <c r="P8" s="32"/>
      <c r="Q8" s="32"/>
      <c r="R8" s="32"/>
      <c r="S8" s="32"/>
      <c r="T8" s="32"/>
      <c r="U8" s="32"/>
      <c r="V8" s="47">
        <f>SUM(J8:U8)</f>
        <v>9000</v>
      </c>
    </row>
    <row r="9" spans="1:22" s="2" customFormat="1" ht="45" x14ac:dyDescent="0.2">
      <c r="A9" s="87" t="s">
        <v>152</v>
      </c>
      <c r="B9" s="83" t="s">
        <v>158</v>
      </c>
      <c r="C9" s="88" t="s">
        <v>159</v>
      </c>
      <c r="D9" s="87" t="s">
        <v>48</v>
      </c>
      <c r="E9" s="85" t="s">
        <v>49</v>
      </c>
      <c r="F9" s="46" t="s">
        <v>160</v>
      </c>
      <c r="G9" s="89" t="s">
        <v>50</v>
      </c>
      <c r="H9" s="89" t="s">
        <v>161</v>
      </c>
      <c r="I9" s="89" t="s">
        <v>162</v>
      </c>
      <c r="J9" s="46">
        <v>92.72</v>
      </c>
      <c r="K9" s="31">
        <v>92.72</v>
      </c>
      <c r="L9" s="33">
        <v>92.72</v>
      </c>
      <c r="M9" s="32">
        <v>92.72</v>
      </c>
      <c r="N9" s="32">
        <v>92.72</v>
      </c>
      <c r="O9" s="32">
        <v>92.72</v>
      </c>
      <c r="P9" s="32"/>
      <c r="Q9" s="32"/>
      <c r="R9" s="32"/>
      <c r="S9" s="32"/>
      <c r="T9" s="32"/>
      <c r="U9" s="32"/>
      <c r="V9" s="47">
        <f t="shared" ref="V9:V16" si="0">SUM(J9:U9)</f>
        <v>556.32000000000005</v>
      </c>
    </row>
    <row r="10" spans="1:22" s="2" customFormat="1" ht="33.75" x14ac:dyDescent="0.2">
      <c r="A10" s="87" t="s">
        <v>152</v>
      </c>
      <c r="B10" s="83" t="s">
        <v>158</v>
      </c>
      <c r="C10" s="88" t="s">
        <v>159</v>
      </c>
      <c r="D10" s="87" t="s">
        <v>48</v>
      </c>
      <c r="E10" s="85" t="s">
        <v>49</v>
      </c>
      <c r="F10" s="46" t="s">
        <v>160</v>
      </c>
      <c r="G10" s="89" t="s">
        <v>51</v>
      </c>
      <c r="H10" s="89" t="s">
        <v>164</v>
      </c>
      <c r="I10" s="89" t="s">
        <v>166</v>
      </c>
      <c r="J10" s="32">
        <v>237.8</v>
      </c>
      <c r="K10" s="32">
        <v>237.8</v>
      </c>
      <c r="L10" s="32">
        <v>237.8</v>
      </c>
      <c r="M10" s="32">
        <v>237.8</v>
      </c>
      <c r="N10" s="32">
        <v>237.8</v>
      </c>
      <c r="O10" s="32">
        <v>237.8</v>
      </c>
      <c r="P10" s="32"/>
      <c r="Q10" s="32"/>
      <c r="R10" s="32"/>
      <c r="S10" s="32"/>
      <c r="T10" s="32"/>
      <c r="U10" s="32"/>
      <c r="V10" s="47">
        <f t="shared" si="0"/>
        <v>1426.8</v>
      </c>
    </row>
    <row r="11" spans="1:22" s="2" customFormat="1" ht="33.75" x14ac:dyDescent="0.2">
      <c r="A11" s="87" t="s">
        <v>152</v>
      </c>
      <c r="B11" s="83" t="s">
        <v>158</v>
      </c>
      <c r="C11" s="88" t="s">
        <v>159</v>
      </c>
      <c r="D11" s="87" t="s">
        <v>48</v>
      </c>
      <c r="E11" s="85" t="s">
        <v>49</v>
      </c>
      <c r="F11" s="46" t="s">
        <v>160</v>
      </c>
      <c r="G11" s="89" t="s">
        <v>52</v>
      </c>
      <c r="H11" s="89" t="s">
        <v>165</v>
      </c>
      <c r="I11" s="89" t="s">
        <v>166</v>
      </c>
      <c r="J11" s="30">
        <v>237.8</v>
      </c>
      <c r="K11" s="32">
        <v>237.8</v>
      </c>
      <c r="L11" s="32">
        <v>237.8</v>
      </c>
      <c r="M11" s="32">
        <v>237.8</v>
      </c>
      <c r="N11" s="32">
        <v>237.8</v>
      </c>
      <c r="O11" s="32">
        <v>237.8</v>
      </c>
      <c r="P11" s="32"/>
      <c r="Q11" s="32"/>
      <c r="R11" s="32"/>
      <c r="S11" s="32"/>
      <c r="T11" s="32"/>
      <c r="U11" s="32"/>
      <c r="V11" s="47">
        <f t="shared" si="0"/>
        <v>1426.8</v>
      </c>
    </row>
    <row r="12" spans="1:22" ht="90" x14ac:dyDescent="0.2">
      <c r="A12" s="90" t="s">
        <v>152</v>
      </c>
      <c r="B12" s="83" t="s">
        <v>158</v>
      </c>
      <c r="C12" s="91" t="s">
        <v>167</v>
      </c>
      <c r="D12" s="90" t="s">
        <v>36</v>
      </c>
      <c r="E12" s="85" t="s">
        <v>37</v>
      </c>
      <c r="F12" s="46" t="s">
        <v>168</v>
      </c>
      <c r="G12" s="89" t="s">
        <v>53</v>
      </c>
      <c r="H12" s="89" t="s">
        <v>172</v>
      </c>
      <c r="I12" s="89" t="s">
        <v>173</v>
      </c>
      <c r="J12" s="30">
        <v>9020</v>
      </c>
      <c r="K12" s="30">
        <v>9020</v>
      </c>
      <c r="L12" s="32">
        <v>9020</v>
      </c>
      <c r="M12" s="32">
        <v>9020</v>
      </c>
      <c r="N12" s="32">
        <v>9020</v>
      </c>
      <c r="O12" s="32">
        <v>9020</v>
      </c>
      <c r="P12" s="32"/>
      <c r="Q12" s="32"/>
      <c r="R12" s="32"/>
      <c r="S12" s="32"/>
      <c r="T12" s="32"/>
      <c r="U12" s="32"/>
      <c r="V12" s="47">
        <f t="shared" si="0"/>
        <v>54120</v>
      </c>
    </row>
    <row r="13" spans="1:22" ht="45" x14ac:dyDescent="0.2">
      <c r="A13" s="90" t="s">
        <v>169</v>
      </c>
      <c r="B13" s="83" t="s">
        <v>158</v>
      </c>
      <c r="C13" s="91" t="s">
        <v>170</v>
      </c>
      <c r="D13" s="90" t="s">
        <v>36</v>
      </c>
      <c r="E13" s="85" t="s">
        <v>37</v>
      </c>
      <c r="F13" s="46" t="s">
        <v>168</v>
      </c>
      <c r="G13" s="92" t="s">
        <v>171</v>
      </c>
      <c r="H13" s="92" t="s">
        <v>175</v>
      </c>
      <c r="I13" s="92" t="s">
        <v>174</v>
      </c>
      <c r="J13" s="30">
        <v>9250</v>
      </c>
      <c r="K13" s="30">
        <v>9250</v>
      </c>
      <c r="L13" s="30">
        <v>9250</v>
      </c>
      <c r="M13" s="30">
        <v>9250</v>
      </c>
      <c r="N13" s="30">
        <v>6783.33</v>
      </c>
      <c r="O13" s="76"/>
      <c r="P13" s="32"/>
      <c r="Q13" s="32"/>
      <c r="R13" s="32"/>
      <c r="S13" s="32"/>
      <c r="T13" s="43"/>
      <c r="U13" s="32"/>
      <c r="V13" s="47">
        <f t="shared" ref="V13:V14" si="1">SUM(J13:U13)</f>
        <v>43783.33</v>
      </c>
    </row>
    <row r="14" spans="1:22" ht="52.5" customHeight="1" x14ac:dyDescent="0.2">
      <c r="A14" s="80" t="s">
        <v>152</v>
      </c>
      <c r="B14" s="83" t="s">
        <v>158</v>
      </c>
      <c r="C14" s="80"/>
      <c r="D14" s="80" t="s">
        <v>140</v>
      </c>
      <c r="E14" s="53" t="s">
        <v>141</v>
      </c>
      <c r="F14" s="107" t="s">
        <v>297</v>
      </c>
      <c r="G14" s="34" t="s">
        <v>142</v>
      </c>
      <c r="H14" s="92" t="s">
        <v>315</v>
      </c>
      <c r="I14" s="92" t="s">
        <v>302</v>
      </c>
      <c r="J14" s="75"/>
      <c r="K14" s="75"/>
      <c r="L14" s="76"/>
      <c r="M14" s="76"/>
      <c r="N14" s="32">
        <v>680</v>
      </c>
      <c r="O14" s="32">
        <v>680</v>
      </c>
      <c r="P14" s="32"/>
      <c r="Q14" s="32"/>
      <c r="R14" s="32"/>
      <c r="S14" s="32"/>
      <c r="T14" s="43"/>
      <c r="U14" s="32"/>
      <c r="V14" s="47">
        <f t="shared" si="1"/>
        <v>1360</v>
      </c>
    </row>
    <row r="15" spans="1:22" ht="56.25" x14ac:dyDescent="0.2">
      <c r="A15" s="80" t="s">
        <v>152</v>
      </c>
      <c r="B15" s="83" t="s">
        <v>158</v>
      </c>
      <c r="C15" s="115" t="s">
        <v>295</v>
      </c>
      <c r="D15" s="80" t="s">
        <v>143</v>
      </c>
      <c r="E15" s="53" t="s">
        <v>144</v>
      </c>
      <c r="F15" s="107" t="s">
        <v>296</v>
      </c>
      <c r="G15" s="34" t="s">
        <v>145</v>
      </c>
      <c r="H15" s="92" t="s">
        <v>314</v>
      </c>
      <c r="I15" s="92" t="s">
        <v>313</v>
      </c>
      <c r="J15" s="75"/>
      <c r="K15" s="75"/>
      <c r="L15" s="76"/>
      <c r="M15" s="76"/>
      <c r="N15" s="32">
        <f>2133+9567</f>
        <v>11700</v>
      </c>
      <c r="O15" s="32">
        <f>476+2025.55+17567</f>
        <v>20068.55</v>
      </c>
      <c r="P15" s="32"/>
      <c r="Q15" s="32"/>
      <c r="R15" s="32"/>
      <c r="S15" s="32"/>
      <c r="T15" s="43"/>
      <c r="U15" s="32"/>
      <c r="V15" s="47">
        <f t="shared" si="0"/>
        <v>31768.55</v>
      </c>
    </row>
    <row r="16" spans="1:22" s="2" customFormat="1" x14ac:dyDescent="0.2">
      <c r="A16" s="6"/>
      <c r="B16" s="6"/>
      <c r="C16" s="6"/>
      <c r="D16" s="6" t="s">
        <v>0</v>
      </c>
      <c r="E16" s="54"/>
      <c r="F16" s="106"/>
      <c r="G16" s="64"/>
      <c r="H16" s="64"/>
      <c r="I16" s="64"/>
      <c r="J16" s="7">
        <f t="shared" ref="J16:U16" si="2">SUM(J8:J15)</f>
        <v>20338.32</v>
      </c>
      <c r="K16" s="7">
        <f t="shared" si="2"/>
        <v>20338.32</v>
      </c>
      <c r="L16" s="7">
        <f t="shared" si="2"/>
        <v>20338.32</v>
      </c>
      <c r="M16" s="7">
        <f t="shared" si="2"/>
        <v>20338.32</v>
      </c>
      <c r="N16" s="7">
        <f t="shared" si="2"/>
        <v>30251.65</v>
      </c>
      <c r="O16" s="7">
        <f t="shared" si="2"/>
        <v>31836.87</v>
      </c>
      <c r="P16" s="7">
        <f t="shared" si="2"/>
        <v>0</v>
      </c>
      <c r="Q16" s="7">
        <f t="shared" si="2"/>
        <v>0</v>
      </c>
      <c r="R16" s="7">
        <f t="shared" si="2"/>
        <v>0</v>
      </c>
      <c r="S16" s="7">
        <f t="shared" si="2"/>
        <v>0</v>
      </c>
      <c r="T16" s="7">
        <f t="shared" si="2"/>
        <v>0</v>
      </c>
      <c r="U16" s="7">
        <f t="shared" si="2"/>
        <v>0</v>
      </c>
      <c r="V16" s="50">
        <f t="shared" si="0"/>
        <v>143441.79999999999</v>
      </c>
    </row>
    <row r="17" spans="1:22" x14ac:dyDescent="0.2">
      <c r="A17" s="17"/>
      <c r="B17" s="17"/>
      <c r="C17" s="17"/>
      <c r="D17" s="17"/>
      <c r="E17" s="55"/>
      <c r="F17" s="118"/>
      <c r="G17" s="65"/>
      <c r="H17" s="65"/>
      <c r="I17" s="65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</row>
    <row r="18" spans="1:22" ht="11.25" customHeight="1" x14ac:dyDescent="0.2">
      <c r="A18" s="130"/>
      <c r="B18" s="130"/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</row>
    <row r="19" spans="1:22" s="2" customFormat="1" ht="67.5" x14ac:dyDescent="0.2">
      <c r="A19" s="83" t="s">
        <v>152</v>
      </c>
      <c r="B19" s="83" t="s">
        <v>146</v>
      </c>
      <c r="C19" s="93" t="s">
        <v>176</v>
      </c>
      <c r="D19" s="83" t="s">
        <v>82</v>
      </c>
      <c r="E19" s="85" t="s">
        <v>102</v>
      </c>
      <c r="F19" s="46" t="s">
        <v>177</v>
      </c>
      <c r="G19" s="89" t="s">
        <v>89</v>
      </c>
      <c r="H19" s="89" t="s">
        <v>303</v>
      </c>
      <c r="I19" s="89" t="s">
        <v>178</v>
      </c>
      <c r="J19" s="30">
        <v>10110</v>
      </c>
      <c r="K19" s="31">
        <v>8750</v>
      </c>
      <c r="L19" s="31">
        <v>7230</v>
      </c>
      <c r="M19" s="32">
        <v>5570</v>
      </c>
      <c r="N19" s="32">
        <v>6710</v>
      </c>
      <c r="O19" s="32">
        <v>10170</v>
      </c>
      <c r="P19" s="32"/>
      <c r="Q19" s="32"/>
      <c r="R19" s="32"/>
      <c r="S19" s="32"/>
      <c r="T19" s="32"/>
      <c r="U19" s="32"/>
      <c r="V19" s="47">
        <f t="shared" ref="V19:V51" si="3">SUM(J19:U19)</f>
        <v>48540</v>
      </c>
    </row>
    <row r="20" spans="1:22" x14ac:dyDescent="0.2">
      <c r="A20" s="144" t="s">
        <v>152</v>
      </c>
      <c r="B20" s="147" t="s">
        <v>146</v>
      </c>
      <c r="C20" s="150" t="s">
        <v>179</v>
      </c>
      <c r="D20" s="144" t="s">
        <v>61</v>
      </c>
      <c r="E20" s="151" t="s">
        <v>62</v>
      </c>
      <c r="F20" s="46" t="s">
        <v>180</v>
      </c>
      <c r="G20" s="154" t="s">
        <v>129</v>
      </c>
      <c r="H20" s="166" t="s">
        <v>303</v>
      </c>
      <c r="I20" s="154" t="s">
        <v>181</v>
      </c>
      <c r="J20" s="160">
        <v>24011.360000000001</v>
      </c>
      <c r="K20" s="157">
        <v>25118.86</v>
      </c>
      <c r="L20" s="157">
        <v>21477.119999999999</v>
      </c>
      <c r="M20" s="157">
        <v>19540.099999999999</v>
      </c>
      <c r="N20" s="157">
        <v>23393.040000000001</v>
      </c>
      <c r="O20" s="157">
        <v>25185.74</v>
      </c>
      <c r="P20" s="133"/>
      <c r="Q20" s="133"/>
      <c r="R20" s="133"/>
      <c r="S20" s="133"/>
      <c r="T20" s="133"/>
      <c r="U20" s="133"/>
      <c r="V20" s="136">
        <f>SUM(J20:U20)</f>
        <v>138726.22</v>
      </c>
    </row>
    <row r="21" spans="1:22" x14ac:dyDescent="0.2">
      <c r="A21" s="145"/>
      <c r="B21" s="148"/>
      <c r="C21" s="145"/>
      <c r="D21" s="145"/>
      <c r="E21" s="152"/>
      <c r="F21" s="46" t="s">
        <v>182</v>
      </c>
      <c r="G21" s="155"/>
      <c r="H21" s="167"/>
      <c r="I21" s="155"/>
      <c r="J21" s="161"/>
      <c r="K21" s="158"/>
      <c r="L21" s="158"/>
      <c r="M21" s="158"/>
      <c r="N21" s="158"/>
      <c r="O21" s="158"/>
      <c r="P21" s="134"/>
      <c r="Q21" s="134"/>
      <c r="R21" s="134"/>
      <c r="S21" s="134"/>
      <c r="T21" s="134"/>
      <c r="U21" s="134"/>
      <c r="V21" s="137"/>
    </row>
    <row r="22" spans="1:22" x14ac:dyDescent="0.2">
      <c r="A22" s="145"/>
      <c r="B22" s="148"/>
      <c r="C22" s="145"/>
      <c r="D22" s="145"/>
      <c r="E22" s="152"/>
      <c r="F22" s="46" t="s">
        <v>183</v>
      </c>
      <c r="G22" s="155"/>
      <c r="H22" s="167"/>
      <c r="I22" s="155"/>
      <c r="J22" s="161"/>
      <c r="K22" s="158"/>
      <c r="L22" s="158"/>
      <c r="M22" s="158"/>
      <c r="N22" s="158"/>
      <c r="O22" s="158"/>
      <c r="P22" s="134"/>
      <c r="Q22" s="134"/>
      <c r="R22" s="134"/>
      <c r="S22" s="134"/>
      <c r="T22" s="134"/>
      <c r="U22" s="134"/>
      <c r="V22" s="137"/>
    </row>
    <row r="23" spans="1:22" x14ac:dyDescent="0.2">
      <c r="A23" s="145"/>
      <c r="B23" s="148"/>
      <c r="C23" s="145"/>
      <c r="D23" s="145"/>
      <c r="E23" s="152"/>
      <c r="F23" s="46" t="s">
        <v>184</v>
      </c>
      <c r="G23" s="155"/>
      <c r="H23" s="167"/>
      <c r="I23" s="155"/>
      <c r="J23" s="161"/>
      <c r="K23" s="158"/>
      <c r="L23" s="158"/>
      <c r="M23" s="158"/>
      <c r="N23" s="158"/>
      <c r="O23" s="158"/>
      <c r="P23" s="134"/>
      <c r="Q23" s="134"/>
      <c r="R23" s="134"/>
      <c r="S23" s="134"/>
      <c r="T23" s="134"/>
      <c r="U23" s="134"/>
      <c r="V23" s="137"/>
    </row>
    <row r="24" spans="1:22" x14ac:dyDescent="0.2">
      <c r="A24" s="145"/>
      <c r="B24" s="148"/>
      <c r="C24" s="145"/>
      <c r="D24" s="145"/>
      <c r="E24" s="152"/>
      <c r="F24" s="46" t="s">
        <v>185</v>
      </c>
      <c r="G24" s="155"/>
      <c r="H24" s="167"/>
      <c r="I24" s="155"/>
      <c r="J24" s="161"/>
      <c r="K24" s="158"/>
      <c r="L24" s="158"/>
      <c r="M24" s="158"/>
      <c r="N24" s="158"/>
      <c r="O24" s="158"/>
      <c r="P24" s="134"/>
      <c r="Q24" s="134"/>
      <c r="R24" s="134"/>
      <c r="S24" s="134"/>
      <c r="T24" s="134"/>
      <c r="U24" s="134"/>
      <c r="V24" s="137"/>
    </row>
    <row r="25" spans="1:22" x14ac:dyDescent="0.2">
      <c r="A25" s="145"/>
      <c r="B25" s="148"/>
      <c r="C25" s="145"/>
      <c r="D25" s="145"/>
      <c r="E25" s="152"/>
      <c r="F25" s="46" t="s">
        <v>186</v>
      </c>
      <c r="G25" s="155"/>
      <c r="H25" s="167"/>
      <c r="I25" s="155"/>
      <c r="J25" s="161"/>
      <c r="K25" s="158"/>
      <c r="L25" s="158"/>
      <c r="M25" s="158"/>
      <c r="N25" s="158"/>
      <c r="O25" s="158"/>
      <c r="P25" s="134"/>
      <c r="Q25" s="134"/>
      <c r="R25" s="134"/>
      <c r="S25" s="134"/>
      <c r="T25" s="134"/>
      <c r="U25" s="134"/>
      <c r="V25" s="137"/>
    </row>
    <row r="26" spans="1:22" x14ac:dyDescent="0.2">
      <c r="A26" s="145"/>
      <c r="B26" s="148"/>
      <c r="C26" s="145"/>
      <c r="D26" s="145"/>
      <c r="E26" s="152"/>
      <c r="F26" s="46" t="s">
        <v>187</v>
      </c>
      <c r="G26" s="155"/>
      <c r="H26" s="167"/>
      <c r="I26" s="155"/>
      <c r="J26" s="161"/>
      <c r="K26" s="158"/>
      <c r="L26" s="158"/>
      <c r="M26" s="158"/>
      <c r="N26" s="158"/>
      <c r="O26" s="158"/>
      <c r="P26" s="134"/>
      <c r="Q26" s="134"/>
      <c r="R26" s="134"/>
      <c r="S26" s="134"/>
      <c r="T26" s="134"/>
      <c r="U26" s="134"/>
      <c r="V26" s="137"/>
    </row>
    <row r="27" spans="1:22" ht="25.5" customHeight="1" x14ac:dyDescent="0.2">
      <c r="A27" s="146"/>
      <c r="B27" s="149"/>
      <c r="C27" s="146"/>
      <c r="D27" s="146"/>
      <c r="E27" s="153"/>
      <c r="F27" s="46" t="s">
        <v>188</v>
      </c>
      <c r="G27" s="156"/>
      <c r="H27" s="168"/>
      <c r="I27" s="156"/>
      <c r="J27" s="162"/>
      <c r="K27" s="159"/>
      <c r="L27" s="159"/>
      <c r="M27" s="159"/>
      <c r="N27" s="159"/>
      <c r="O27" s="159"/>
      <c r="P27" s="135"/>
      <c r="Q27" s="135"/>
      <c r="R27" s="135"/>
      <c r="S27" s="135"/>
      <c r="T27" s="135"/>
      <c r="U27" s="135"/>
      <c r="V27" s="138"/>
    </row>
    <row r="28" spans="1:22" s="2" customFormat="1" ht="45" x14ac:dyDescent="0.2">
      <c r="A28" s="83" t="s">
        <v>152</v>
      </c>
      <c r="B28" s="83" t="s">
        <v>146</v>
      </c>
      <c r="C28" s="83"/>
      <c r="D28" s="83" t="s">
        <v>83</v>
      </c>
      <c r="E28" s="85" t="s">
        <v>103</v>
      </c>
      <c r="F28" s="46" t="s">
        <v>189</v>
      </c>
      <c r="G28" s="89" t="s">
        <v>90</v>
      </c>
      <c r="H28" s="89" t="s">
        <v>303</v>
      </c>
      <c r="I28" s="89" t="s">
        <v>181</v>
      </c>
      <c r="J28" s="30">
        <v>5984</v>
      </c>
      <c r="K28" s="31">
        <v>6144</v>
      </c>
      <c r="L28" s="31">
        <v>4512</v>
      </c>
      <c r="M28" s="32">
        <v>3712</v>
      </c>
      <c r="N28" s="32">
        <v>5283.7</v>
      </c>
      <c r="O28" s="32">
        <v>6375.4</v>
      </c>
      <c r="P28" s="32"/>
      <c r="Q28" s="32"/>
      <c r="R28" s="32"/>
      <c r="S28" s="32"/>
      <c r="T28" s="32"/>
      <c r="U28" s="32"/>
      <c r="V28" s="47">
        <f t="shared" si="3"/>
        <v>32011.1</v>
      </c>
    </row>
    <row r="29" spans="1:22" s="2" customFormat="1" ht="33.75" x14ac:dyDescent="0.2">
      <c r="A29" s="83" t="s">
        <v>152</v>
      </c>
      <c r="B29" s="83" t="s">
        <v>146</v>
      </c>
      <c r="C29" s="28"/>
      <c r="D29" s="28" t="s">
        <v>119</v>
      </c>
      <c r="E29" s="53" t="s">
        <v>135</v>
      </c>
      <c r="F29" s="107" t="s">
        <v>298</v>
      </c>
      <c r="G29" s="29" t="s">
        <v>136</v>
      </c>
      <c r="H29" s="89" t="s">
        <v>305</v>
      </c>
      <c r="I29" s="94" t="s">
        <v>193</v>
      </c>
      <c r="J29" s="30"/>
      <c r="K29" s="31">
        <v>1200</v>
      </c>
      <c r="L29" s="31">
        <v>2570</v>
      </c>
      <c r="M29" s="32">
        <v>2570</v>
      </c>
      <c r="N29" s="32">
        <v>2570</v>
      </c>
      <c r="O29" s="32">
        <v>2570</v>
      </c>
      <c r="P29" s="32"/>
      <c r="Q29" s="32"/>
      <c r="R29" s="32"/>
      <c r="S29" s="32"/>
      <c r="T29" s="32"/>
      <c r="U29" s="32"/>
      <c r="V29" s="47">
        <f t="shared" si="3"/>
        <v>11480</v>
      </c>
    </row>
    <row r="30" spans="1:22" s="2" customFormat="1" ht="67.5" x14ac:dyDescent="0.2">
      <c r="A30" s="83" t="s">
        <v>152</v>
      </c>
      <c r="B30" s="83" t="s">
        <v>146</v>
      </c>
      <c r="C30" s="93" t="s">
        <v>190</v>
      </c>
      <c r="D30" s="83" t="s">
        <v>191</v>
      </c>
      <c r="E30" s="85" t="s">
        <v>104</v>
      </c>
      <c r="F30" s="46" t="s">
        <v>192</v>
      </c>
      <c r="G30" s="94" t="s">
        <v>92</v>
      </c>
      <c r="H30" s="89" t="s">
        <v>303</v>
      </c>
      <c r="I30" s="94" t="s">
        <v>193</v>
      </c>
      <c r="J30" s="30">
        <v>2645.8</v>
      </c>
      <c r="K30" s="31">
        <v>2179.25</v>
      </c>
      <c r="L30" s="31">
        <v>2351.85</v>
      </c>
      <c r="M30" s="32">
        <v>2511.75</v>
      </c>
      <c r="N30" s="32">
        <v>2055.65</v>
      </c>
      <c r="O30" s="32">
        <v>2065.9499999999998</v>
      </c>
      <c r="P30" s="32"/>
      <c r="Q30" s="32"/>
      <c r="R30" s="32"/>
      <c r="S30" s="32"/>
      <c r="T30" s="32"/>
      <c r="U30" s="32"/>
      <c r="V30" s="47">
        <f t="shared" si="3"/>
        <v>13810.25</v>
      </c>
    </row>
    <row r="31" spans="1:22" s="2" customFormat="1" ht="45" x14ac:dyDescent="0.2">
      <c r="A31" s="83" t="s">
        <v>152</v>
      </c>
      <c r="B31" s="83" t="s">
        <v>146</v>
      </c>
      <c r="C31" s="93" t="s">
        <v>194</v>
      </c>
      <c r="D31" s="83" t="s">
        <v>195</v>
      </c>
      <c r="E31" s="85" t="s">
        <v>104</v>
      </c>
      <c r="F31" s="46" t="s">
        <v>192</v>
      </c>
      <c r="G31" s="89" t="s">
        <v>91</v>
      </c>
      <c r="H31" s="89" t="s">
        <v>303</v>
      </c>
      <c r="I31" s="89" t="s">
        <v>196</v>
      </c>
      <c r="J31" s="30">
        <v>4290</v>
      </c>
      <c r="K31" s="31">
        <v>3813.33</v>
      </c>
      <c r="L31" s="31">
        <v>4290</v>
      </c>
      <c r="M31" s="32">
        <v>3813.33</v>
      </c>
      <c r="N31" s="32">
        <v>3813.33</v>
      </c>
      <c r="O31" s="32">
        <v>4246.67</v>
      </c>
      <c r="P31" s="32"/>
      <c r="Q31" s="32"/>
      <c r="R31" s="32"/>
      <c r="S31" s="32"/>
      <c r="T31" s="32"/>
      <c r="U31" s="32"/>
      <c r="V31" s="47">
        <f t="shared" si="3"/>
        <v>24266.659999999996</v>
      </c>
    </row>
    <row r="32" spans="1:22" ht="60.75" customHeight="1" x14ac:dyDescent="0.2">
      <c r="A32" s="83" t="s">
        <v>169</v>
      </c>
      <c r="B32" s="83" t="s">
        <v>146</v>
      </c>
      <c r="C32" s="93" t="s">
        <v>197</v>
      </c>
      <c r="D32" s="83" t="s">
        <v>122</v>
      </c>
      <c r="E32" s="85" t="s">
        <v>124</v>
      </c>
      <c r="F32" s="46" t="s">
        <v>198</v>
      </c>
      <c r="G32" s="89" t="s">
        <v>125</v>
      </c>
      <c r="H32" s="89" t="s">
        <v>306</v>
      </c>
      <c r="I32" s="89" t="s">
        <v>196</v>
      </c>
      <c r="J32" s="30">
        <v>2530</v>
      </c>
      <c r="K32" s="31">
        <v>2420</v>
      </c>
      <c r="L32" s="72"/>
      <c r="M32" s="73"/>
      <c r="N32" s="73"/>
      <c r="O32" s="73"/>
      <c r="P32" s="73"/>
      <c r="Q32" s="73"/>
      <c r="R32" s="73"/>
      <c r="S32" s="73"/>
      <c r="T32" s="73"/>
      <c r="U32" s="73"/>
      <c r="V32" s="47">
        <f t="shared" si="3"/>
        <v>4950</v>
      </c>
    </row>
    <row r="33" spans="1:159" s="2" customFormat="1" ht="58.5" customHeight="1" x14ac:dyDescent="0.2">
      <c r="A33" s="83" t="s">
        <v>152</v>
      </c>
      <c r="B33" s="83" t="s">
        <v>146</v>
      </c>
      <c r="C33" s="93" t="s">
        <v>199</v>
      </c>
      <c r="D33" s="83" t="s">
        <v>200</v>
      </c>
      <c r="E33" s="85" t="s">
        <v>105</v>
      </c>
      <c r="F33" s="46" t="s">
        <v>201</v>
      </c>
      <c r="G33" s="89" t="s">
        <v>93</v>
      </c>
      <c r="H33" s="89" t="s">
        <v>303</v>
      </c>
      <c r="I33" s="89" t="s">
        <v>196</v>
      </c>
      <c r="J33" s="30">
        <v>6335</v>
      </c>
      <c r="K33" s="31">
        <v>6215</v>
      </c>
      <c r="L33" s="31">
        <v>6270</v>
      </c>
      <c r="M33" s="32">
        <v>5500</v>
      </c>
      <c r="N33" s="32">
        <v>6407.5</v>
      </c>
      <c r="O33" s="32">
        <v>6380</v>
      </c>
      <c r="P33" s="32"/>
      <c r="Q33" s="32"/>
      <c r="R33" s="32"/>
      <c r="S33" s="32"/>
      <c r="T33" s="32"/>
      <c r="U33" s="32"/>
      <c r="V33" s="47">
        <f t="shared" si="3"/>
        <v>37107.5</v>
      </c>
    </row>
    <row r="34" spans="1:159" s="2" customFormat="1" ht="33.75" x14ac:dyDescent="0.2">
      <c r="A34" s="83" t="s">
        <v>152</v>
      </c>
      <c r="B34" s="83" t="s">
        <v>146</v>
      </c>
      <c r="C34" s="93" t="s">
        <v>202</v>
      </c>
      <c r="D34" s="83" t="s">
        <v>307</v>
      </c>
      <c r="E34" s="85" t="s">
        <v>106</v>
      </c>
      <c r="F34" s="46" t="s">
        <v>203</v>
      </c>
      <c r="G34" s="89" t="s">
        <v>94</v>
      </c>
      <c r="H34" s="89" t="s">
        <v>303</v>
      </c>
      <c r="I34" s="89" t="s">
        <v>196</v>
      </c>
      <c r="J34" s="30">
        <v>3960</v>
      </c>
      <c r="K34" s="31">
        <v>3520</v>
      </c>
      <c r="L34" s="31">
        <v>3960</v>
      </c>
      <c r="M34" s="32">
        <v>3520</v>
      </c>
      <c r="N34" s="32">
        <v>3520</v>
      </c>
      <c r="O34" s="32">
        <v>3520</v>
      </c>
      <c r="P34" s="32"/>
      <c r="Q34" s="32"/>
      <c r="R34" s="32"/>
      <c r="S34" s="32"/>
      <c r="T34" s="32"/>
      <c r="U34" s="32"/>
      <c r="V34" s="47">
        <f t="shared" si="3"/>
        <v>22000</v>
      </c>
    </row>
    <row r="35" spans="1:159" s="2" customFormat="1" ht="56.25" x14ac:dyDescent="0.2">
      <c r="A35" s="83" t="s">
        <v>152</v>
      </c>
      <c r="B35" s="83" t="s">
        <v>146</v>
      </c>
      <c r="C35" s="93" t="s">
        <v>204</v>
      </c>
      <c r="D35" s="83" t="s">
        <v>205</v>
      </c>
      <c r="E35" s="95" t="s">
        <v>107</v>
      </c>
      <c r="F35" s="46" t="s">
        <v>206</v>
      </c>
      <c r="G35" s="89" t="s">
        <v>95</v>
      </c>
      <c r="H35" s="89" t="s">
        <v>304</v>
      </c>
      <c r="I35" s="89" t="s">
        <v>207</v>
      </c>
      <c r="J35" s="30">
        <v>31989.599999999999</v>
      </c>
      <c r="K35" s="31">
        <v>34437.24</v>
      </c>
      <c r="L35" s="31">
        <v>31340.82</v>
      </c>
      <c r="M35" s="32">
        <v>23824.78</v>
      </c>
      <c r="N35" s="32">
        <v>31474.400000000001</v>
      </c>
      <c r="O35" s="32">
        <v>34750.239999999998</v>
      </c>
      <c r="P35" s="32"/>
      <c r="Q35" s="32"/>
      <c r="R35" s="32"/>
      <c r="S35" s="32"/>
      <c r="T35" s="32"/>
      <c r="U35" s="32"/>
      <c r="V35" s="47">
        <f t="shared" si="3"/>
        <v>187817.08</v>
      </c>
    </row>
    <row r="36" spans="1:159" s="2" customFormat="1" ht="45" x14ac:dyDescent="0.2">
      <c r="A36" s="83" t="s">
        <v>152</v>
      </c>
      <c r="B36" s="83" t="s">
        <v>146</v>
      </c>
      <c r="C36" s="93" t="s">
        <v>208</v>
      </c>
      <c r="D36" s="83" t="s">
        <v>209</v>
      </c>
      <c r="E36" s="85" t="s">
        <v>108</v>
      </c>
      <c r="F36" s="46" t="s">
        <v>210</v>
      </c>
      <c r="G36" s="89" t="s">
        <v>96</v>
      </c>
      <c r="H36" s="89" t="s">
        <v>303</v>
      </c>
      <c r="I36" s="89" t="s">
        <v>196</v>
      </c>
      <c r="J36" s="30">
        <v>5670</v>
      </c>
      <c r="K36" s="31">
        <v>5820</v>
      </c>
      <c r="L36" s="31">
        <v>5320</v>
      </c>
      <c r="M36" s="32">
        <v>5450</v>
      </c>
      <c r="N36" s="32">
        <v>4770</v>
      </c>
      <c r="O36" s="32">
        <v>7170</v>
      </c>
      <c r="P36" s="32"/>
      <c r="Q36" s="32"/>
      <c r="R36" s="32"/>
      <c r="S36" s="32"/>
      <c r="T36" s="32"/>
      <c r="U36" s="32"/>
      <c r="V36" s="47">
        <f t="shared" si="3"/>
        <v>34200</v>
      </c>
    </row>
    <row r="37" spans="1:159" s="2" customFormat="1" ht="45" customHeight="1" x14ac:dyDescent="0.2">
      <c r="A37" s="83" t="s">
        <v>152</v>
      </c>
      <c r="B37" s="83" t="s">
        <v>146</v>
      </c>
      <c r="C37" s="93" t="s">
        <v>211</v>
      </c>
      <c r="D37" s="83" t="s">
        <v>84</v>
      </c>
      <c r="E37" s="85" t="s">
        <v>109</v>
      </c>
      <c r="F37" s="46" t="s">
        <v>212</v>
      </c>
      <c r="G37" s="89" t="s">
        <v>97</v>
      </c>
      <c r="H37" s="89" t="s">
        <v>303</v>
      </c>
      <c r="I37" s="89" t="s">
        <v>213</v>
      </c>
      <c r="J37" s="30">
        <v>4294.75</v>
      </c>
      <c r="K37" s="31">
        <v>3092.98</v>
      </c>
      <c r="L37" s="31">
        <v>2686.35</v>
      </c>
      <c r="M37" s="32">
        <v>3341.2</v>
      </c>
      <c r="N37" s="32">
        <v>2696.65</v>
      </c>
      <c r="O37" s="32">
        <v>2052.1</v>
      </c>
      <c r="P37" s="32"/>
      <c r="Q37" s="32"/>
      <c r="R37" s="32"/>
      <c r="S37" s="32"/>
      <c r="T37" s="32"/>
      <c r="U37" s="32"/>
      <c r="V37" s="47">
        <f t="shared" si="3"/>
        <v>18164.03</v>
      </c>
    </row>
    <row r="38" spans="1:159" s="2" customFormat="1" ht="33.75" x14ac:dyDescent="0.2">
      <c r="A38" s="83" t="s">
        <v>152</v>
      </c>
      <c r="B38" s="83" t="s">
        <v>146</v>
      </c>
      <c r="C38" s="93" t="s">
        <v>214</v>
      </c>
      <c r="D38" s="83" t="s">
        <v>85</v>
      </c>
      <c r="E38" s="85" t="s">
        <v>110</v>
      </c>
      <c r="F38" s="46" t="s">
        <v>215</v>
      </c>
      <c r="G38" s="89" t="s">
        <v>98</v>
      </c>
      <c r="H38" s="89" t="s">
        <v>303</v>
      </c>
      <c r="I38" s="89" t="s">
        <v>196</v>
      </c>
      <c r="J38" s="30">
        <v>7700</v>
      </c>
      <c r="K38" s="31">
        <v>7900</v>
      </c>
      <c r="L38" s="31">
        <v>7700</v>
      </c>
      <c r="M38" s="32">
        <v>6820</v>
      </c>
      <c r="N38" s="32">
        <v>7700</v>
      </c>
      <c r="O38" s="32">
        <v>7700</v>
      </c>
      <c r="P38" s="32"/>
      <c r="Q38" s="32"/>
      <c r="R38" s="32"/>
      <c r="S38" s="32"/>
      <c r="T38" s="32"/>
      <c r="U38" s="32"/>
      <c r="V38" s="47">
        <f t="shared" si="3"/>
        <v>45520</v>
      </c>
    </row>
    <row r="39" spans="1:159" s="2" customFormat="1" ht="36" customHeight="1" x14ac:dyDescent="0.2">
      <c r="A39" s="83" t="s">
        <v>152</v>
      </c>
      <c r="B39" s="83" t="s">
        <v>146</v>
      </c>
      <c r="C39" s="93" t="s">
        <v>216</v>
      </c>
      <c r="D39" s="83" t="s">
        <v>86</v>
      </c>
      <c r="E39" s="85" t="s">
        <v>111</v>
      </c>
      <c r="F39" s="46" t="s">
        <v>217</v>
      </c>
      <c r="G39" s="94" t="s">
        <v>89</v>
      </c>
      <c r="H39" s="89" t="s">
        <v>303</v>
      </c>
      <c r="I39" s="94" t="s">
        <v>213</v>
      </c>
      <c r="J39" s="30">
        <v>2420</v>
      </c>
      <c r="K39" s="31">
        <v>2640</v>
      </c>
      <c r="L39" s="31">
        <v>3080</v>
      </c>
      <c r="M39" s="32">
        <v>2630</v>
      </c>
      <c r="N39" s="32">
        <v>2640</v>
      </c>
      <c r="O39" s="32">
        <v>2860</v>
      </c>
      <c r="P39" s="32"/>
      <c r="Q39" s="32"/>
      <c r="R39" s="32"/>
      <c r="S39" s="32"/>
      <c r="T39" s="32"/>
      <c r="U39" s="32"/>
      <c r="V39" s="47">
        <f t="shared" si="3"/>
        <v>16270</v>
      </c>
    </row>
    <row r="40" spans="1:159" s="2" customFormat="1" ht="45.75" customHeight="1" x14ac:dyDescent="0.2">
      <c r="A40" s="83" t="s">
        <v>152</v>
      </c>
      <c r="B40" s="83" t="s">
        <v>146</v>
      </c>
      <c r="C40" s="93" t="s">
        <v>218</v>
      </c>
      <c r="D40" s="83" t="s">
        <v>219</v>
      </c>
      <c r="E40" s="85" t="s">
        <v>112</v>
      </c>
      <c r="F40" s="46" t="s">
        <v>220</v>
      </c>
      <c r="G40" s="89" t="s">
        <v>98</v>
      </c>
      <c r="H40" s="89" t="s">
        <v>303</v>
      </c>
      <c r="I40" s="89" t="s">
        <v>196</v>
      </c>
      <c r="J40" s="30">
        <v>1310</v>
      </c>
      <c r="K40" s="31">
        <v>1310</v>
      </c>
      <c r="L40" s="31">
        <v>1310</v>
      </c>
      <c r="M40" s="31">
        <v>1310</v>
      </c>
      <c r="N40" s="32">
        <v>1310</v>
      </c>
      <c r="O40" s="32">
        <v>1310.01</v>
      </c>
      <c r="P40" s="32"/>
      <c r="Q40" s="32"/>
      <c r="R40" s="32"/>
      <c r="S40" s="32"/>
      <c r="T40" s="32"/>
      <c r="U40" s="32"/>
      <c r="V40" s="47">
        <f t="shared" si="3"/>
        <v>7860.01</v>
      </c>
    </row>
    <row r="41" spans="1:159" s="2" customFormat="1" ht="33.75" x14ac:dyDescent="0.2">
      <c r="A41" s="83" t="s">
        <v>152</v>
      </c>
      <c r="B41" s="83" t="s">
        <v>146</v>
      </c>
      <c r="C41" s="93" t="s">
        <v>221</v>
      </c>
      <c r="D41" s="83" t="s">
        <v>87</v>
      </c>
      <c r="E41" s="95" t="s">
        <v>113</v>
      </c>
      <c r="F41" s="46" t="s">
        <v>222</v>
      </c>
      <c r="G41" s="89" t="s">
        <v>98</v>
      </c>
      <c r="H41" s="89" t="s">
        <v>303</v>
      </c>
      <c r="I41" s="89" t="s">
        <v>196</v>
      </c>
      <c r="J41" s="30">
        <v>1310</v>
      </c>
      <c r="K41" s="31">
        <v>1310</v>
      </c>
      <c r="L41" s="31">
        <v>1310</v>
      </c>
      <c r="M41" s="31">
        <v>1310</v>
      </c>
      <c r="N41" s="32">
        <v>1310</v>
      </c>
      <c r="O41" s="32">
        <v>1310</v>
      </c>
      <c r="P41" s="32"/>
      <c r="Q41" s="32"/>
      <c r="R41" s="32"/>
      <c r="S41" s="32"/>
      <c r="T41" s="32"/>
      <c r="U41" s="32"/>
      <c r="V41" s="47">
        <f t="shared" si="3"/>
        <v>7860</v>
      </c>
    </row>
    <row r="42" spans="1:159" s="2" customFormat="1" ht="33.75" x14ac:dyDescent="0.2">
      <c r="A42" s="87" t="s">
        <v>152</v>
      </c>
      <c r="B42" s="83" t="s">
        <v>225</v>
      </c>
      <c r="C42" s="88" t="s">
        <v>226</v>
      </c>
      <c r="D42" s="87" t="s">
        <v>70</v>
      </c>
      <c r="E42" s="85" t="s">
        <v>71</v>
      </c>
      <c r="F42" s="46" t="s">
        <v>223</v>
      </c>
      <c r="G42" s="89" t="s">
        <v>18</v>
      </c>
      <c r="H42" s="89" t="s">
        <v>303</v>
      </c>
      <c r="I42" s="89" t="s">
        <v>224</v>
      </c>
      <c r="J42" s="37">
        <v>1584</v>
      </c>
      <c r="K42" s="32">
        <v>1176</v>
      </c>
      <c r="L42" s="32">
        <v>984</v>
      </c>
      <c r="M42" s="32">
        <v>1416</v>
      </c>
      <c r="N42" s="32">
        <v>792</v>
      </c>
      <c r="O42" s="32">
        <v>1152</v>
      </c>
      <c r="P42" s="32"/>
      <c r="Q42" s="32"/>
      <c r="R42" s="32"/>
      <c r="S42" s="32"/>
      <c r="T42" s="32"/>
      <c r="U42" s="32"/>
      <c r="V42" s="47">
        <f t="shared" si="3"/>
        <v>7104</v>
      </c>
    </row>
    <row r="43" spans="1:159" s="2" customFormat="1" ht="33.75" x14ac:dyDescent="0.2">
      <c r="A43" s="83" t="s">
        <v>152</v>
      </c>
      <c r="B43" s="83" t="s">
        <v>146</v>
      </c>
      <c r="C43" s="116" t="s">
        <v>293</v>
      </c>
      <c r="D43" s="28" t="s">
        <v>118</v>
      </c>
      <c r="E43" s="53" t="s">
        <v>130</v>
      </c>
      <c r="F43" s="107" t="s">
        <v>294</v>
      </c>
      <c r="G43" s="29" t="s">
        <v>131</v>
      </c>
      <c r="H43" s="89" t="s">
        <v>308</v>
      </c>
      <c r="I43" s="89" t="s">
        <v>196</v>
      </c>
      <c r="J43" s="30">
        <v>3270</v>
      </c>
      <c r="K43" s="31">
        <v>3270</v>
      </c>
      <c r="L43" s="31">
        <v>3270</v>
      </c>
      <c r="M43" s="32">
        <v>3270</v>
      </c>
      <c r="N43" s="32">
        <v>3270</v>
      </c>
      <c r="O43" s="32">
        <v>3270</v>
      </c>
      <c r="P43" s="32"/>
      <c r="Q43" s="32"/>
      <c r="R43" s="32"/>
      <c r="S43" s="32"/>
      <c r="T43" s="32"/>
      <c r="U43" s="32"/>
      <c r="V43" s="47">
        <f t="shared" si="3"/>
        <v>19620</v>
      </c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  <c r="CG43" s="25"/>
      <c r="CH43" s="25"/>
      <c r="CI43" s="25"/>
      <c r="CJ43" s="25"/>
      <c r="CK43" s="25"/>
      <c r="CL43" s="25"/>
      <c r="CM43" s="25"/>
      <c r="CN43" s="25"/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5"/>
      <c r="DQ43" s="25"/>
      <c r="DR43" s="25"/>
      <c r="DS43" s="25"/>
      <c r="DT43" s="25"/>
      <c r="DU43" s="25"/>
      <c r="DV43" s="25"/>
      <c r="DW43" s="25"/>
      <c r="DX43" s="25"/>
      <c r="DY43" s="25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  <c r="FB43" s="25"/>
      <c r="FC43" s="25"/>
    </row>
    <row r="44" spans="1:159" s="2" customFormat="1" ht="33.75" x14ac:dyDescent="0.2">
      <c r="A44" s="83" t="s">
        <v>152</v>
      </c>
      <c r="B44" s="83" t="s">
        <v>146</v>
      </c>
      <c r="C44" s="93" t="s">
        <v>236</v>
      </c>
      <c r="D44" s="83" t="s">
        <v>237</v>
      </c>
      <c r="E44" s="85" t="s">
        <v>114</v>
      </c>
      <c r="F44" s="46" t="s">
        <v>238</v>
      </c>
      <c r="G44" s="89" t="s">
        <v>99</v>
      </c>
      <c r="H44" s="89" t="s">
        <v>303</v>
      </c>
      <c r="I44" s="89" t="s">
        <v>196</v>
      </c>
      <c r="J44" s="30">
        <v>9222.5</v>
      </c>
      <c r="K44" s="31">
        <v>7867.5</v>
      </c>
      <c r="L44" s="31">
        <v>10290</v>
      </c>
      <c r="M44" s="32">
        <v>8477.5</v>
      </c>
      <c r="N44" s="32">
        <v>7510</v>
      </c>
      <c r="O44" s="32">
        <v>8525</v>
      </c>
      <c r="P44" s="32"/>
      <c r="Q44" s="32"/>
      <c r="R44" s="32"/>
      <c r="S44" s="32"/>
      <c r="T44" s="32"/>
      <c r="U44" s="32"/>
      <c r="V44" s="47">
        <f t="shared" si="3"/>
        <v>51892.5</v>
      </c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  <c r="FB44" s="25"/>
      <c r="FC44" s="25"/>
    </row>
    <row r="45" spans="1:159" s="2" customFormat="1" ht="45" x14ac:dyDescent="0.2">
      <c r="A45" s="83" t="s">
        <v>152</v>
      </c>
      <c r="B45" s="83" t="s">
        <v>146</v>
      </c>
      <c r="C45" s="117" t="s">
        <v>287</v>
      </c>
      <c r="D45" s="27" t="s">
        <v>121</v>
      </c>
      <c r="E45" s="56" t="s">
        <v>134</v>
      </c>
      <c r="F45" s="119" t="s">
        <v>288</v>
      </c>
      <c r="G45" s="34" t="s">
        <v>127</v>
      </c>
      <c r="H45" s="89" t="s">
        <v>309</v>
      </c>
      <c r="I45" s="94" t="s">
        <v>229</v>
      </c>
      <c r="J45" s="72"/>
      <c r="K45" s="72"/>
      <c r="L45" s="39">
        <v>3600</v>
      </c>
      <c r="M45" s="39">
        <v>7200</v>
      </c>
      <c r="N45" s="39">
        <v>7200</v>
      </c>
      <c r="O45" s="39">
        <v>7310</v>
      </c>
      <c r="P45" s="39"/>
      <c r="Q45" s="39"/>
      <c r="R45" s="39"/>
      <c r="S45" s="32"/>
      <c r="T45" s="32"/>
      <c r="U45" s="39"/>
      <c r="V45" s="47">
        <f t="shared" si="3"/>
        <v>25310</v>
      </c>
    </row>
    <row r="46" spans="1:159" s="2" customFormat="1" ht="45" x14ac:dyDescent="0.2">
      <c r="A46" s="83" t="s">
        <v>152</v>
      </c>
      <c r="B46" s="83" t="s">
        <v>146</v>
      </c>
      <c r="C46" s="116" t="s">
        <v>289</v>
      </c>
      <c r="D46" s="28" t="s">
        <v>120</v>
      </c>
      <c r="E46" s="53" t="s">
        <v>132</v>
      </c>
      <c r="F46" s="107" t="s">
        <v>290</v>
      </c>
      <c r="G46" s="29" t="s">
        <v>133</v>
      </c>
      <c r="H46" s="89" t="s">
        <v>305</v>
      </c>
      <c r="I46" s="94" t="s">
        <v>229</v>
      </c>
      <c r="J46" s="72"/>
      <c r="K46" s="31">
        <v>4237.25</v>
      </c>
      <c r="L46" s="31">
        <v>3649.35</v>
      </c>
      <c r="M46" s="32">
        <v>3568.45</v>
      </c>
      <c r="N46" s="32">
        <v>3722.95</v>
      </c>
      <c r="O46" s="32">
        <v>4484.7</v>
      </c>
      <c r="P46" s="32"/>
      <c r="Q46" s="32"/>
      <c r="R46" s="32"/>
      <c r="S46" s="32"/>
      <c r="T46" s="32"/>
      <c r="U46" s="32"/>
      <c r="V46" s="47">
        <f t="shared" si="3"/>
        <v>19662.7</v>
      </c>
    </row>
    <row r="47" spans="1:159" s="2" customFormat="1" ht="54" customHeight="1" x14ac:dyDescent="0.2">
      <c r="A47" s="83" t="s">
        <v>152</v>
      </c>
      <c r="B47" s="83" t="s">
        <v>146</v>
      </c>
      <c r="C47" s="28"/>
      <c r="D47" s="28" t="s">
        <v>117</v>
      </c>
      <c r="E47" s="53" t="s">
        <v>128</v>
      </c>
      <c r="F47" s="107" t="s">
        <v>299</v>
      </c>
      <c r="G47" s="29" t="s">
        <v>127</v>
      </c>
      <c r="H47" s="89" t="s">
        <v>310</v>
      </c>
      <c r="I47" s="94" t="s">
        <v>229</v>
      </c>
      <c r="J47" s="30">
        <v>6550</v>
      </c>
      <c r="K47" s="31">
        <v>3930</v>
      </c>
      <c r="L47" s="72"/>
      <c r="M47" s="73"/>
      <c r="N47" s="73"/>
      <c r="O47" s="73"/>
      <c r="P47" s="73"/>
      <c r="Q47" s="73"/>
      <c r="R47" s="73"/>
      <c r="S47" s="73"/>
      <c r="T47" s="73"/>
      <c r="U47" s="73"/>
      <c r="V47" s="47">
        <f t="shared" si="3"/>
        <v>10480</v>
      </c>
    </row>
    <row r="48" spans="1:159" s="2" customFormat="1" ht="45" x14ac:dyDescent="0.2">
      <c r="A48" s="83" t="s">
        <v>152</v>
      </c>
      <c r="B48" s="83" t="s">
        <v>146</v>
      </c>
      <c r="C48" s="93" t="s">
        <v>227</v>
      </c>
      <c r="D48" s="83" t="s">
        <v>20</v>
      </c>
      <c r="E48" s="85" t="s">
        <v>115</v>
      </c>
      <c r="F48" s="46" t="s">
        <v>228</v>
      </c>
      <c r="G48" s="94" t="s">
        <v>100</v>
      </c>
      <c r="H48" s="89" t="s">
        <v>303</v>
      </c>
      <c r="I48" s="94" t="s">
        <v>229</v>
      </c>
      <c r="J48" s="30">
        <v>1200</v>
      </c>
      <c r="K48" s="31">
        <v>0</v>
      </c>
      <c r="L48" s="31">
        <v>0</v>
      </c>
      <c r="M48" s="32">
        <v>1200</v>
      </c>
      <c r="N48" s="32">
        <v>1200</v>
      </c>
      <c r="O48" s="32">
        <v>1200</v>
      </c>
      <c r="P48" s="32"/>
      <c r="Q48" s="32"/>
      <c r="R48" s="32"/>
      <c r="S48" s="32"/>
      <c r="T48" s="32"/>
      <c r="U48" s="32"/>
      <c r="V48" s="47">
        <f t="shared" si="3"/>
        <v>4800</v>
      </c>
    </row>
    <row r="49" spans="1:159" s="2" customFormat="1" ht="45" x14ac:dyDescent="0.2">
      <c r="A49" s="83" t="s">
        <v>152</v>
      </c>
      <c r="B49" s="83" t="s">
        <v>146</v>
      </c>
      <c r="C49" s="27"/>
      <c r="D49" s="27" t="s">
        <v>123</v>
      </c>
      <c r="E49" s="56" t="s">
        <v>126</v>
      </c>
      <c r="F49" s="120" t="s">
        <v>300</v>
      </c>
      <c r="G49" s="34" t="s">
        <v>127</v>
      </c>
      <c r="H49" s="89" t="s">
        <v>311</v>
      </c>
      <c r="I49" s="94" t="s">
        <v>229</v>
      </c>
      <c r="J49" s="38">
        <v>4040</v>
      </c>
      <c r="K49" s="39">
        <v>4140</v>
      </c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47">
        <f t="shared" si="3"/>
        <v>8180</v>
      </c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  <c r="FB49" s="25"/>
      <c r="FC49" s="25"/>
    </row>
    <row r="50" spans="1:159" s="2" customFormat="1" ht="49.5" customHeight="1" x14ac:dyDescent="0.2">
      <c r="A50" s="96" t="s">
        <v>152</v>
      </c>
      <c r="B50" s="90" t="s">
        <v>230</v>
      </c>
      <c r="C50" s="97" t="s">
        <v>231</v>
      </c>
      <c r="D50" s="96" t="s">
        <v>67</v>
      </c>
      <c r="E50" s="85" t="s">
        <v>68</v>
      </c>
      <c r="F50" s="46" t="s">
        <v>232</v>
      </c>
      <c r="G50" s="89" t="s">
        <v>69</v>
      </c>
      <c r="H50" s="89" t="s">
        <v>312</v>
      </c>
      <c r="I50" s="89" t="s">
        <v>233</v>
      </c>
      <c r="J50" s="32">
        <v>27236.95</v>
      </c>
      <c r="K50" s="32">
        <v>21846.93</v>
      </c>
      <c r="L50" s="31">
        <v>18300.830000000002</v>
      </c>
      <c r="M50" s="32">
        <v>13292.62</v>
      </c>
      <c r="N50" s="32">
        <v>25656.84</v>
      </c>
      <c r="O50" s="32">
        <v>26680.12</v>
      </c>
      <c r="P50" s="32"/>
      <c r="Q50" s="32"/>
      <c r="R50" s="32"/>
      <c r="S50" s="32"/>
      <c r="T50" s="32"/>
      <c r="U50" s="32"/>
      <c r="V50" s="47">
        <f t="shared" si="3"/>
        <v>133014.29</v>
      </c>
    </row>
    <row r="51" spans="1:159" s="2" customFormat="1" ht="33.75" x14ac:dyDescent="0.2">
      <c r="A51" s="83" t="s">
        <v>152</v>
      </c>
      <c r="B51" s="83" t="s">
        <v>146</v>
      </c>
      <c r="C51" s="93" t="s">
        <v>234</v>
      </c>
      <c r="D51" s="83" t="s">
        <v>88</v>
      </c>
      <c r="E51" s="85" t="s">
        <v>116</v>
      </c>
      <c r="F51" s="46" t="s">
        <v>235</v>
      </c>
      <c r="G51" s="94" t="s">
        <v>101</v>
      </c>
      <c r="H51" s="89" t="s">
        <v>303</v>
      </c>
      <c r="I51" s="94" t="s">
        <v>181</v>
      </c>
      <c r="J51" s="30">
        <v>4423.1499999999996</v>
      </c>
      <c r="K51" s="31">
        <v>4994.72</v>
      </c>
      <c r="L51" s="31">
        <v>4147.54</v>
      </c>
      <c r="M51" s="32">
        <v>2873.35</v>
      </c>
      <c r="N51" s="32">
        <v>2725.66</v>
      </c>
      <c r="O51" s="32">
        <v>4350.12</v>
      </c>
      <c r="P51" s="32"/>
      <c r="Q51" s="32"/>
      <c r="R51" s="32"/>
      <c r="S51" s="32"/>
      <c r="T51" s="32"/>
      <c r="U51" s="32"/>
      <c r="V51" s="47">
        <f t="shared" si="3"/>
        <v>23514.539999999997</v>
      </c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  <c r="CG51" s="25"/>
      <c r="CH51" s="25"/>
      <c r="CI51" s="25"/>
      <c r="CJ51" s="25"/>
      <c r="CK51" s="25"/>
      <c r="CL51" s="25"/>
      <c r="CM51" s="25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  <c r="FB51" s="25"/>
      <c r="FC51" s="25"/>
    </row>
    <row r="52" spans="1:159" s="2" customFormat="1" x14ac:dyDescent="0.2">
      <c r="A52" s="6"/>
      <c r="B52" s="6"/>
      <c r="C52" s="6"/>
      <c r="D52" s="6" t="s">
        <v>0</v>
      </c>
      <c r="E52" s="54"/>
      <c r="F52" s="106"/>
      <c r="G52" s="64"/>
      <c r="H52" s="64"/>
      <c r="I52" s="64"/>
      <c r="J52" s="7">
        <f t="shared" ref="J52:U52" si="4">SUM(J19:J51)</f>
        <v>172087.11000000002</v>
      </c>
      <c r="K52" s="7">
        <f t="shared" si="4"/>
        <v>167333.05999999997</v>
      </c>
      <c r="L52" s="7">
        <f t="shared" si="4"/>
        <v>149649.86000000002</v>
      </c>
      <c r="M52" s="7">
        <f t="shared" si="4"/>
        <v>132721.07999999999</v>
      </c>
      <c r="N52" s="7">
        <f t="shared" si="4"/>
        <v>157731.72</v>
      </c>
      <c r="O52" s="7">
        <f t="shared" si="4"/>
        <v>174638.05</v>
      </c>
      <c r="P52" s="7">
        <f t="shared" si="4"/>
        <v>0</v>
      </c>
      <c r="Q52" s="7">
        <f t="shared" si="4"/>
        <v>0</v>
      </c>
      <c r="R52" s="7">
        <f t="shared" si="4"/>
        <v>0</v>
      </c>
      <c r="S52" s="7">
        <f t="shared" si="4"/>
        <v>0</v>
      </c>
      <c r="T52" s="7">
        <f t="shared" si="4"/>
        <v>0</v>
      </c>
      <c r="U52" s="7">
        <f t="shared" si="4"/>
        <v>0</v>
      </c>
      <c r="V52" s="50">
        <f t="shared" ref="V52" si="5">SUM(J52:U52)</f>
        <v>954160.87999999989</v>
      </c>
    </row>
    <row r="53" spans="1:159" s="3" customFormat="1" x14ac:dyDescent="0.2">
      <c r="A53" s="15"/>
      <c r="B53" s="15"/>
      <c r="C53" s="15"/>
      <c r="D53" s="15"/>
      <c r="E53" s="57"/>
      <c r="F53" s="121"/>
      <c r="G53" s="66"/>
      <c r="H53" s="66"/>
      <c r="I53" s="66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18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24"/>
    </row>
    <row r="54" spans="1:159" ht="11.25" customHeight="1" x14ac:dyDescent="0.2">
      <c r="A54" s="130"/>
      <c r="B54" s="130"/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</row>
    <row r="55" spans="1:159" s="2" customFormat="1" ht="33.75" x14ac:dyDescent="0.2">
      <c r="A55" s="90" t="s">
        <v>152</v>
      </c>
      <c r="B55" s="90" t="s">
        <v>241</v>
      </c>
      <c r="C55" s="91" t="s">
        <v>242</v>
      </c>
      <c r="D55" s="90" t="s">
        <v>316</v>
      </c>
      <c r="E55" s="85" t="s">
        <v>17</v>
      </c>
      <c r="F55" s="46" t="s">
        <v>243</v>
      </c>
      <c r="G55" s="89" t="s">
        <v>4</v>
      </c>
      <c r="H55" s="89" t="s">
        <v>317</v>
      </c>
      <c r="I55" s="89" t="s">
        <v>244</v>
      </c>
      <c r="J55" s="30">
        <v>636.25</v>
      </c>
      <c r="K55" s="32">
        <v>636.25</v>
      </c>
      <c r="L55" s="31">
        <v>636.25</v>
      </c>
      <c r="M55" s="31">
        <v>636.25</v>
      </c>
      <c r="N55" s="32">
        <v>636.25</v>
      </c>
      <c r="O55" s="32">
        <v>636.25</v>
      </c>
      <c r="P55" s="32"/>
      <c r="Q55" s="32"/>
      <c r="R55" s="32"/>
      <c r="S55" s="32"/>
      <c r="T55" s="32">
        <v>0</v>
      </c>
      <c r="U55" s="32"/>
      <c r="V55" s="47">
        <f>SUM(J55:U55)</f>
        <v>3817.5</v>
      </c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</row>
    <row r="56" spans="1:159" s="108" customFormat="1" ht="33.75" x14ac:dyDescent="0.2">
      <c r="A56" s="90" t="s">
        <v>152</v>
      </c>
      <c r="B56" s="90" t="s">
        <v>241</v>
      </c>
      <c r="C56" s="91"/>
      <c r="D56" s="90" t="s">
        <v>283</v>
      </c>
      <c r="E56" s="85" t="s">
        <v>284</v>
      </c>
      <c r="F56" s="46" t="s">
        <v>285</v>
      </c>
      <c r="G56" s="89" t="s">
        <v>4</v>
      </c>
      <c r="H56" s="89" t="s">
        <v>286</v>
      </c>
      <c r="I56" s="89" t="s">
        <v>318</v>
      </c>
      <c r="J56" s="75"/>
      <c r="K56" s="76"/>
      <c r="L56" s="169"/>
      <c r="M56" s="169"/>
      <c r="N56" s="76"/>
      <c r="O56" s="32">
        <v>8625</v>
      </c>
      <c r="P56" s="32"/>
      <c r="Q56" s="32"/>
      <c r="R56" s="32"/>
      <c r="S56" s="32"/>
      <c r="T56" s="32"/>
      <c r="U56" s="32"/>
      <c r="V56" s="47">
        <f>SUM(J56:U56)</f>
        <v>8625</v>
      </c>
      <c r="W56" s="109"/>
      <c r="X56" s="109"/>
      <c r="Y56" s="109"/>
      <c r="Z56" s="109"/>
      <c r="AA56" s="109"/>
      <c r="AB56" s="109"/>
      <c r="AC56" s="109"/>
      <c r="AD56" s="109"/>
      <c r="AE56" s="109"/>
      <c r="AF56" s="109"/>
      <c r="AG56" s="109"/>
      <c r="AH56" s="109"/>
      <c r="AI56" s="109"/>
      <c r="AJ56" s="109"/>
      <c r="AK56" s="109"/>
      <c r="AL56" s="109"/>
      <c r="AM56" s="109"/>
      <c r="AN56" s="109"/>
      <c r="AO56" s="109"/>
      <c r="AP56" s="109"/>
      <c r="AQ56" s="109"/>
      <c r="AR56" s="109"/>
      <c r="AS56" s="109"/>
      <c r="AT56" s="109"/>
      <c r="AU56" s="109"/>
      <c r="AV56" s="109"/>
      <c r="AW56" s="109"/>
      <c r="AX56" s="109"/>
      <c r="AY56" s="109"/>
      <c r="AZ56" s="109"/>
      <c r="BA56" s="109"/>
      <c r="BB56" s="109"/>
      <c r="BC56" s="109"/>
      <c r="BD56" s="109"/>
      <c r="BE56" s="109"/>
      <c r="BF56" s="109"/>
      <c r="BG56" s="109"/>
      <c r="BH56" s="109"/>
      <c r="BI56" s="109"/>
      <c r="BJ56" s="109"/>
      <c r="BK56" s="109"/>
      <c r="BL56" s="109"/>
      <c r="BM56" s="109"/>
      <c r="BN56" s="109"/>
      <c r="BO56" s="109"/>
      <c r="BP56" s="109"/>
      <c r="BQ56" s="109"/>
      <c r="BR56" s="109"/>
      <c r="BS56" s="109"/>
      <c r="BT56" s="109"/>
    </row>
    <row r="57" spans="1:159" s="2" customFormat="1" x14ac:dyDescent="0.2">
      <c r="A57" s="6"/>
      <c r="B57" s="6"/>
      <c r="C57" s="6"/>
      <c r="D57" s="6" t="s">
        <v>0</v>
      </c>
      <c r="E57" s="54"/>
      <c r="F57" s="106"/>
      <c r="G57" s="64"/>
      <c r="H57" s="64"/>
      <c r="I57" s="64"/>
      <c r="J57" s="7">
        <f>SUM(J55:J56)</f>
        <v>636.25</v>
      </c>
      <c r="K57" s="7">
        <f t="shared" ref="K57:U57" si="6">SUM(K55:K56)</f>
        <v>636.25</v>
      </c>
      <c r="L57" s="7">
        <f t="shared" si="6"/>
        <v>636.25</v>
      </c>
      <c r="M57" s="7">
        <f t="shared" si="6"/>
        <v>636.25</v>
      </c>
      <c r="N57" s="7">
        <f t="shared" si="6"/>
        <v>636.25</v>
      </c>
      <c r="O57" s="7">
        <f t="shared" si="6"/>
        <v>9261.25</v>
      </c>
      <c r="P57" s="7">
        <f t="shared" si="6"/>
        <v>0</v>
      </c>
      <c r="Q57" s="7">
        <f t="shared" si="6"/>
        <v>0</v>
      </c>
      <c r="R57" s="7">
        <f t="shared" si="6"/>
        <v>0</v>
      </c>
      <c r="S57" s="7">
        <f t="shared" si="6"/>
        <v>0</v>
      </c>
      <c r="T57" s="7">
        <f t="shared" si="6"/>
        <v>0</v>
      </c>
      <c r="U57" s="7">
        <f t="shared" si="6"/>
        <v>0</v>
      </c>
      <c r="V57" s="50">
        <f>SUM(J57:U57)</f>
        <v>12442.5</v>
      </c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</row>
    <row r="58" spans="1:159" s="3" customFormat="1" x14ac:dyDescent="0.2">
      <c r="A58" s="15"/>
      <c r="B58" s="15"/>
      <c r="C58" s="15"/>
      <c r="D58" s="15"/>
      <c r="E58" s="57"/>
      <c r="F58" s="121"/>
      <c r="G58" s="66"/>
      <c r="H58" s="66"/>
      <c r="I58" s="66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18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24"/>
    </row>
    <row r="59" spans="1:159" ht="11.25" customHeight="1" x14ac:dyDescent="0.2">
      <c r="A59" s="130"/>
      <c r="B59" s="130"/>
      <c r="C59" s="130"/>
      <c r="D59" s="130"/>
      <c r="E59" s="130"/>
      <c r="F59" s="130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</row>
    <row r="60" spans="1:159" s="2" customFormat="1" ht="33.75" x14ac:dyDescent="0.2">
      <c r="A60" s="90" t="s">
        <v>152</v>
      </c>
      <c r="B60" s="90" t="s">
        <v>153</v>
      </c>
      <c r="C60" s="91" t="s">
        <v>199</v>
      </c>
      <c r="D60" s="90" t="s">
        <v>74</v>
      </c>
      <c r="E60" s="85" t="s">
        <v>75</v>
      </c>
      <c r="F60" s="46" t="s">
        <v>239</v>
      </c>
      <c r="G60" s="89" t="s">
        <v>76</v>
      </c>
      <c r="H60" s="89" t="s">
        <v>319</v>
      </c>
      <c r="I60" s="89" t="s">
        <v>240</v>
      </c>
      <c r="J60" s="30">
        <v>200</v>
      </c>
      <c r="K60" s="32">
        <v>200</v>
      </c>
      <c r="L60" s="31">
        <v>200</v>
      </c>
      <c r="M60" s="31">
        <v>200</v>
      </c>
      <c r="N60" s="32">
        <v>200</v>
      </c>
      <c r="O60" s="32">
        <v>200</v>
      </c>
      <c r="P60" s="32"/>
      <c r="Q60" s="32"/>
      <c r="R60" s="32"/>
      <c r="S60" s="32"/>
      <c r="T60" s="32">
        <v>0</v>
      </c>
      <c r="U60" s="32"/>
      <c r="V60" s="47">
        <f>SUM(J60:U60)</f>
        <v>1200</v>
      </c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</row>
    <row r="61" spans="1:159" s="2" customFormat="1" x14ac:dyDescent="0.2">
      <c r="A61" s="6"/>
      <c r="B61" s="6"/>
      <c r="C61" s="6"/>
      <c r="D61" s="6" t="s">
        <v>0</v>
      </c>
      <c r="E61" s="54"/>
      <c r="F61" s="106"/>
      <c r="G61" s="64"/>
      <c r="H61" s="64"/>
      <c r="I61" s="64"/>
      <c r="J61" s="7">
        <f>SUM(J60)</f>
        <v>200</v>
      </c>
      <c r="K61" s="7">
        <f>SUM(K60)</f>
        <v>200</v>
      </c>
      <c r="L61" s="7">
        <f t="shared" ref="L61:U61" si="7">SUM(L60)</f>
        <v>200</v>
      </c>
      <c r="M61" s="7">
        <f t="shared" si="7"/>
        <v>200</v>
      </c>
      <c r="N61" s="7">
        <f t="shared" si="7"/>
        <v>200</v>
      </c>
      <c r="O61" s="7">
        <f>SUM(O60)</f>
        <v>200</v>
      </c>
      <c r="P61" s="7">
        <f t="shared" si="7"/>
        <v>0</v>
      </c>
      <c r="Q61" s="7">
        <f t="shared" si="7"/>
        <v>0</v>
      </c>
      <c r="R61" s="7">
        <f t="shared" si="7"/>
        <v>0</v>
      </c>
      <c r="S61" s="7">
        <f t="shared" si="7"/>
        <v>0</v>
      </c>
      <c r="T61" s="7">
        <f t="shared" si="7"/>
        <v>0</v>
      </c>
      <c r="U61" s="7">
        <f t="shared" si="7"/>
        <v>0</v>
      </c>
      <c r="V61" s="50">
        <f>SUM(J61:U61)</f>
        <v>1200</v>
      </c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</row>
    <row r="62" spans="1:159" s="3" customFormat="1" x14ac:dyDescent="0.2">
      <c r="A62" s="15"/>
      <c r="B62" s="15"/>
      <c r="C62" s="15"/>
      <c r="D62" s="15"/>
      <c r="E62" s="57"/>
      <c r="F62" s="121"/>
      <c r="G62" s="66"/>
      <c r="H62" s="66"/>
      <c r="I62" s="66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18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24"/>
    </row>
    <row r="63" spans="1:159" ht="11.25" customHeight="1" x14ac:dyDescent="0.2">
      <c r="A63" s="130"/>
      <c r="B63" s="130"/>
      <c r="C63" s="130"/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</row>
    <row r="64" spans="1:159" s="2" customFormat="1" ht="33.75" x14ac:dyDescent="0.2">
      <c r="A64" s="83" t="s">
        <v>152</v>
      </c>
      <c r="B64" s="83" t="s">
        <v>153</v>
      </c>
      <c r="C64" s="93" t="s">
        <v>245</v>
      </c>
      <c r="D64" s="83" t="s">
        <v>54</v>
      </c>
      <c r="E64" s="85" t="s">
        <v>55</v>
      </c>
      <c r="F64" s="46" t="s">
        <v>246</v>
      </c>
      <c r="G64" s="89" t="s">
        <v>56</v>
      </c>
      <c r="H64" s="89" t="s">
        <v>319</v>
      </c>
      <c r="I64" s="89" t="s">
        <v>247</v>
      </c>
      <c r="J64" s="30">
        <v>374.23</v>
      </c>
      <c r="K64" s="30">
        <v>374.23</v>
      </c>
      <c r="L64" s="30">
        <v>374.23</v>
      </c>
      <c r="M64" s="30">
        <v>374.23</v>
      </c>
      <c r="N64" s="30">
        <v>374.23</v>
      </c>
      <c r="O64" s="32">
        <v>374.23</v>
      </c>
      <c r="P64" s="32"/>
      <c r="Q64" s="32"/>
      <c r="R64" s="32"/>
      <c r="S64" s="32"/>
      <c r="T64" s="32"/>
      <c r="U64" s="32"/>
      <c r="V64" s="47">
        <f>SUM(J64:U64)</f>
        <v>2245.38</v>
      </c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</row>
    <row r="65" spans="1:111" s="2" customFormat="1" ht="33.75" x14ac:dyDescent="0.2">
      <c r="A65" s="83" t="s">
        <v>152</v>
      </c>
      <c r="B65" s="83" t="s">
        <v>153</v>
      </c>
      <c r="C65" s="93" t="s">
        <v>194</v>
      </c>
      <c r="D65" s="83" t="s">
        <v>54</v>
      </c>
      <c r="E65" s="85" t="s">
        <v>55</v>
      </c>
      <c r="F65" s="46" t="s">
        <v>246</v>
      </c>
      <c r="G65" s="89" t="s">
        <v>57</v>
      </c>
      <c r="H65" s="89" t="s">
        <v>319</v>
      </c>
      <c r="I65" s="89" t="s">
        <v>248</v>
      </c>
      <c r="J65" s="30">
        <v>73.23</v>
      </c>
      <c r="K65" s="30">
        <v>73.23</v>
      </c>
      <c r="L65" s="30">
        <v>73.23</v>
      </c>
      <c r="M65" s="30">
        <v>73.23</v>
      </c>
      <c r="N65" s="30">
        <v>73.23</v>
      </c>
      <c r="O65" s="32">
        <v>73.23</v>
      </c>
      <c r="P65" s="32"/>
      <c r="Q65" s="32"/>
      <c r="R65" s="32"/>
      <c r="S65" s="32"/>
      <c r="T65" s="32"/>
      <c r="U65" s="32"/>
      <c r="V65" s="47">
        <f>SUM(J65:U65)</f>
        <v>439.38000000000005</v>
      </c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</row>
    <row r="66" spans="1:111" s="2" customFormat="1" x14ac:dyDescent="0.2">
      <c r="A66" s="6"/>
      <c r="B66" s="6"/>
      <c r="C66" s="6"/>
      <c r="D66" s="6" t="s">
        <v>0</v>
      </c>
      <c r="E66" s="54"/>
      <c r="F66" s="106"/>
      <c r="G66" s="64"/>
      <c r="H66" s="64"/>
      <c r="I66" s="64"/>
      <c r="J66" s="7">
        <f t="shared" ref="J66:U66" si="8">SUM(J64:J65)</f>
        <v>447.46000000000004</v>
      </c>
      <c r="K66" s="7">
        <f t="shared" si="8"/>
        <v>447.46000000000004</v>
      </c>
      <c r="L66" s="7">
        <f t="shared" si="8"/>
        <v>447.46000000000004</v>
      </c>
      <c r="M66" s="7">
        <f t="shared" si="8"/>
        <v>447.46000000000004</v>
      </c>
      <c r="N66" s="7">
        <f t="shared" si="8"/>
        <v>447.46000000000004</v>
      </c>
      <c r="O66" s="7">
        <f t="shared" si="8"/>
        <v>447.46000000000004</v>
      </c>
      <c r="P66" s="7">
        <f t="shared" si="8"/>
        <v>0</v>
      </c>
      <c r="Q66" s="7">
        <f t="shared" si="8"/>
        <v>0</v>
      </c>
      <c r="R66" s="7">
        <f t="shared" si="8"/>
        <v>0</v>
      </c>
      <c r="S66" s="7">
        <f t="shared" si="8"/>
        <v>0</v>
      </c>
      <c r="T66" s="7">
        <f t="shared" si="8"/>
        <v>0</v>
      </c>
      <c r="U66" s="7">
        <f t="shared" si="8"/>
        <v>0</v>
      </c>
      <c r="V66" s="50">
        <f>SUM(J66:U66)</f>
        <v>2684.76</v>
      </c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</row>
    <row r="67" spans="1:111" s="3" customFormat="1" x14ac:dyDescent="0.2">
      <c r="A67" s="15"/>
      <c r="B67" s="15"/>
      <c r="C67" s="15"/>
      <c r="D67" s="15"/>
      <c r="E67" s="57"/>
      <c r="F67" s="121"/>
      <c r="G67" s="66"/>
      <c r="H67" s="66"/>
      <c r="I67" s="66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18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24"/>
    </row>
    <row r="68" spans="1:111" ht="11.25" customHeight="1" x14ac:dyDescent="0.2">
      <c r="A68" s="130"/>
      <c r="B68" s="130"/>
      <c r="C68" s="130"/>
      <c r="D68" s="130"/>
      <c r="E68" s="130"/>
      <c r="F68" s="130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30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</row>
    <row r="69" spans="1:111" s="2" customFormat="1" ht="56.25" x14ac:dyDescent="0.2">
      <c r="A69" s="83" t="s">
        <v>152</v>
      </c>
      <c r="B69" s="83" t="s">
        <v>249</v>
      </c>
      <c r="C69" s="93" t="s">
        <v>234</v>
      </c>
      <c r="D69" s="83" t="s">
        <v>250</v>
      </c>
      <c r="E69" s="85" t="s">
        <v>78</v>
      </c>
      <c r="F69" s="46" t="s">
        <v>251</v>
      </c>
      <c r="G69" s="89" t="s">
        <v>80</v>
      </c>
      <c r="H69" s="89" t="s">
        <v>319</v>
      </c>
      <c r="I69" s="89" t="s">
        <v>252</v>
      </c>
      <c r="J69" s="30">
        <v>560</v>
      </c>
      <c r="K69" s="31">
        <v>480</v>
      </c>
      <c r="L69" s="31">
        <v>0</v>
      </c>
      <c r="M69" s="32">
        <v>0</v>
      </c>
      <c r="N69" s="32">
        <v>400</v>
      </c>
      <c r="O69" s="32">
        <v>400</v>
      </c>
      <c r="P69" s="32"/>
      <c r="Q69" s="32"/>
      <c r="R69" s="32"/>
      <c r="S69" s="32"/>
      <c r="T69" s="32"/>
      <c r="U69" s="32"/>
      <c r="V69" s="47">
        <f>SUM(J69:U69)</f>
        <v>1840</v>
      </c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</row>
    <row r="70" spans="1:111" s="2" customFormat="1" ht="146.25" x14ac:dyDescent="0.2">
      <c r="A70" s="83" t="s">
        <v>152</v>
      </c>
      <c r="B70" s="83" t="s">
        <v>249</v>
      </c>
      <c r="C70" s="93" t="s">
        <v>159</v>
      </c>
      <c r="D70" s="83" t="s">
        <v>77</v>
      </c>
      <c r="E70" s="85" t="s">
        <v>79</v>
      </c>
      <c r="F70" s="46" t="s">
        <v>253</v>
      </c>
      <c r="G70" s="89" t="s">
        <v>81</v>
      </c>
      <c r="H70" s="89" t="s">
        <v>320</v>
      </c>
      <c r="I70" s="89" t="s">
        <v>254</v>
      </c>
      <c r="J70" s="30">
        <v>0</v>
      </c>
      <c r="K70" s="31">
        <v>5240</v>
      </c>
      <c r="L70" s="31">
        <v>0</v>
      </c>
      <c r="M70" s="32">
        <v>2440</v>
      </c>
      <c r="N70" s="32">
        <v>0</v>
      </c>
      <c r="O70" s="32">
        <v>2800</v>
      </c>
      <c r="P70" s="32"/>
      <c r="Q70" s="32"/>
      <c r="R70" s="32"/>
      <c r="S70" s="32"/>
      <c r="T70" s="32"/>
      <c r="U70" s="32"/>
      <c r="V70" s="47">
        <f>SUM(J70:U70)</f>
        <v>10480</v>
      </c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</row>
    <row r="71" spans="1:111" s="2" customFormat="1" x14ac:dyDescent="0.2">
      <c r="A71" s="6"/>
      <c r="B71" s="6"/>
      <c r="C71" s="6"/>
      <c r="D71" s="6" t="s">
        <v>0</v>
      </c>
      <c r="E71" s="54"/>
      <c r="F71" s="106"/>
      <c r="G71" s="64"/>
      <c r="H71" s="64"/>
      <c r="I71" s="64"/>
      <c r="J71" s="7">
        <f t="shared" ref="J71:U71" si="9">SUM(J69:J70)</f>
        <v>560</v>
      </c>
      <c r="K71" s="7">
        <f t="shared" si="9"/>
        <v>5720</v>
      </c>
      <c r="L71" s="7">
        <f t="shared" si="9"/>
        <v>0</v>
      </c>
      <c r="M71" s="7">
        <f t="shared" si="9"/>
        <v>2440</v>
      </c>
      <c r="N71" s="7">
        <f t="shared" si="9"/>
        <v>400</v>
      </c>
      <c r="O71" s="7">
        <f t="shared" si="9"/>
        <v>3200</v>
      </c>
      <c r="P71" s="7">
        <f t="shared" si="9"/>
        <v>0</v>
      </c>
      <c r="Q71" s="7">
        <f t="shared" si="9"/>
        <v>0</v>
      </c>
      <c r="R71" s="7">
        <f t="shared" si="9"/>
        <v>0</v>
      </c>
      <c r="S71" s="7">
        <f t="shared" si="9"/>
        <v>0</v>
      </c>
      <c r="T71" s="7">
        <f t="shared" si="9"/>
        <v>0</v>
      </c>
      <c r="U71" s="7">
        <f t="shared" si="9"/>
        <v>0</v>
      </c>
      <c r="V71" s="50">
        <f>SUM(J71:U71)</f>
        <v>12320</v>
      </c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</row>
    <row r="72" spans="1:111" s="3" customFormat="1" x14ac:dyDescent="0.2">
      <c r="A72" s="15"/>
      <c r="B72" s="15"/>
      <c r="C72" s="15"/>
      <c r="D72" s="15"/>
      <c r="E72" s="57"/>
      <c r="F72" s="121"/>
      <c r="G72" s="66"/>
      <c r="H72" s="66"/>
      <c r="I72" s="66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18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24"/>
    </row>
    <row r="73" spans="1:111" x14ac:dyDescent="0.2">
      <c r="A73" s="130"/>
      <c r="B73" s="130"/>
      <c r="C73" s="130"/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</row>
    <row r="74" spans="1:111" s="2" customFormat="1" ht="45" x14ac:dyDescent="0.2">
      <c r="A74" s="90" t="s">
        <v>152</v>
      </c>
      <c r="B74" s="90" t="s">
        <v>255</v>
      </c>
      <c r="C74" s="90">
        <v>221792</v>
      </c>
      <c r="D74" s="90" t="s">
        <v>23</v>
      </c>
      <c r="E74" s="85" t="s">
        <v>5</v>
      </c>
      <c r="F74" s="46" t="s">
        <v>256</v>
      </c>
      <c r="G74" s="92" t="s">
        <v>41</v>
      </c>
      <c r="H74" s="92" t="s">
        <v>257</v>
      </c>
      <c r="I74" s="92" t="s">
        <v>258</v>
      </c>
      <c r="J74" s="30">
        <v>0</v>
      </c>
      <c r="K74" s="30">
        <v>0</v>
      </c>
      <c r="L74" s="30">
        <v>0</v>
      </c>
      <c r="M74" s="30">
        <v>0</v>
      </c>
      <c r="N74" s="32">
        <v>0</v>
      </c>
      <c r="O74" s="32">
        <v>0</v>
      </c>
      <c r="P74" s="32"/>
      <c r="Q74" s="32"/>
      <c r="R74" s="32"/>
      <c r="S74" s="32">
        <v>0</v>
      </c>
      <c r="T74" s="32">
        <v>0</v>
      </c>
      <c r="U74" s="32"/>
      <c r="V74" s="47">
        <f>SUM(J74:U74)</f>
        <v>0</v>
      </c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</row>
    <row r="75" spans="1:111" s="2" customFormat="1" x14ac:dyDescent="0.2">
      <c r="A75" s="6"/>
      <c r="B75" s="6"/>
      <c r="C75" s="6"/>
      <c r="D75" s="6" t="s">
        <v>0</v>
      </c>
      <c r="E75" s="54"/>
      <c r="F75" s="106"/>
      <c r="G75" s="64"/>
      <c r="H75" s="64"/>
      <c r="I75" s="64"/>
      <c r="J75" s="8">
        <f>SUM(J74:J74)</f>
        <v>0</v>
      </c>
      <c r="K75" s="8">
        <f t="shared" ref="K75:U75" si="10">SUM(K74:K74)</f>
        <v>0</v>
      </c>
      <c r="L75" s="8">
        <f t="shared" si="10"/>
        <v>0</v>
      </c>
      <c r="M75" s="8">
        <f t="shared" si="10"/>
        <v>0</v>
      </c>
      <c r="N75" s="8">
        <f t="shared" si="10"/>
        <v>0</v>
      </c>
      <c r="O75" s="8">
        <f t="shared" si="10"/>
        <v>0</v>
      </c>
      <c r="P75" s="8">
        <f>SUM(P74:P74)</f>
        <v>0</v>
      </c>
      <c r="Q75" s="8">
        <f t="shared" si="10"/>
        <v>0</v>
      </c>
      <c r="R75" s="8">
        <f t="shared" si="10"/>
        <v>0</v>
      </c>
      <c r="S75" s="8">
        <f t="shared" si="10"/>
        <v>0</v>
      </c>
      <c r="T75" s="8">
        <f t="shared" si="10"/>
        <v>0</v>
      </c>
      <c r="U75" s="8">
        <f t="shared" si="10"/>
        <v>0</v>
      </c>
      <c r="V75" s="50">
        <f>SUM(J75:U75)</f>
        <v>0</v>
      </c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</row>
    <row r="76" spans="1:111" x14ac:dyDescent="0.2">
      <c r="A76" s="17"/>
      <c r="B76" s="17"/>
      <c r="C76" s="17"/>
      <c r="D76" s="17"/>
      <c r="E76" s="55"/>
      <c r="F76" s="118"/>
      <c r="G76" s="65"/>
      <c r="H76" s="65"/>
      <c r="I76" s="65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</row>
    <row r="77" spans="1:111" x14ac:dyDescent="0.2">
      <c r="A77" s="130"/>
      <c r="B77" s="130"/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</row>
    <row r="78" spans="1:111" s="2" customFormat="1" ht="33.75" x14ac:dyDescent="0.2">
      <c r="A78" s="83" t="s">
        <v>152</v>
      </c>
      <c r="B78" s="83" t="s">
        <v>259</v>
      </c>
      <c r="C78" s="93" t="s">
        <v>202</v>
      </c>
      <c r="D78" s="83" t="s">
        <v>58</v>
      </c>
      <c r="E78" s="85" t="s">
        <v>59</v>
      </c>
      <c r="F78" s="46" t="s">
        <v>260</v>
      </c>
      <c r="G78" s="83" t="s">
        <v>19</v>
      </c>
      <c r="H78" s="83" t="s">
        <v>321</v>
      </c>
      <c r="I78" s="83" t="s">
        <v>261</v>
      </c>
      <c r="J78" s="30">
        <v>420</v>
      </c>
      <c r="K78" s="32">
        <v>351.2</v>
      </c>
      <c r="L78" s="31">
        <v>277.39999999999998</v>
      </c>
      <c r="M78" s="32">
        <v>258.2</v>
      </c>
      <c r="N78" s="32">
        <v>228.2</v>
      </c>
      <c r="O78" s="32">
        <v>479</v>
      </c>
      <c r="P78" s="32"/>
      <c r="Q78" s="32"/>
      <c r="R78" s="32"/>
      <c r="S78" s="32"/>
      <c r="T78" s="32"/>
      <c r="U78" s="32"/>
      <c r="V78" s="47">
        <f>SUM(J78:U78)</f>
        <v>2014</v>
      </c>
    </row>
    <row r="79" spans="1:111" s="2" customFormat="1" x14ac:dyDescent="0.2">
      <c r="A79" s="6"/>
      <c r="B79" s="6"/>
      <c r="C79" s="6"/>
      <c r="D79" s="6" t="s">
        <v>0</v>
      </c>
      <c r="E79" s="54"/>
      <c r="F79" s="106"/>
      <c r="G79" s="64"/>
      <c r="H79" s="64"/>
      <c r="I79" s="64"/>
      <c r="J79" s="7">
        <f>SUM(J78)</f>
        <v>420</v>
      </c>
      <c r="K79" s="7">
        <f>SUM(K78)</f>
        <v>351.2</v>
      </c>
      <c r="L79" s="7">
        <f t="shared" ref="L79:U79" si="11">SUM(L78)</f>
        <v>277.39999999999998</v>
      </c>
      <c r="M79" s="7">
        <f t="shared" si="11"/>
        <v>258.2</v>
      </c>
      <c r="N79" s="7">
        <f t="shared" si="11"/>
        <v>228.2</v>
      </c>
      <c r="O79" s="7">
        <f>SUM(O78)</f>
        <v>479</v>
      </c>
      <c r="P79" s="7">
        <f>SUM(P78)</f>
        <v>0</v>
      </c>
      <c r="Q79" s="7">
        <f t="shared" si="11"/>
        <v>0</v>
      </c>
      <c r="R79" s="7">
        <f t="shared" si="11"/>
        <v>0</v>
      </c>
      <c r="S79" s="7">
        <f t="shared" si="11"/>
        <v>0</v>
      </c>
      <c r="T79" s="7">
        <f t="shared" si="11"/>
        <v>0</v>
      </c>
      <c r="U79" s="7">
        <f t="shared" si="11"/>
        <v>0</v>
      </c>
      <c r="V79" s="50">
        <f>SUM(J79:U79)</f>
        <v>2014</v>
      </c>
    </row>
    <row r="80" spans="1:111" s="4" customFormat="1" ht="11.25" customHeight="1" x14ac:dyDescent="0.2">
      <c r="A80" s="16"/>
      <c r="B80" s="16"/>
      <c r="C80" s="16"/>
      <c r="D80" s="16"/>
      <c r="E80" s="58"/>
      <c r="F80" s="122"/>
      <c r="G80" s="67"/>
      <c r="H80" s="67"/>
      <c r="I80" s="67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18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</row>
    <row r="81" spans="1:111" x14ac:dyDescent="0.2">
      <c r="A81" s="140"/>
      <c r="B81" s="140"/>
      <c r="C81" s="140"/>
      <c r="D81" s="140"/>
      <c r="E81" s="140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</row>
    <row r="82" spans="1:111" ht="45" x14ac:dyDescent="0.2">
      <c r="A82" s="28" t="s">
        <v>152</v>
      </c>
      <c r="B82" s="83" t="s">
        <v>153</v>
      </c>
      <c r="C82" s="28"/>
      <c r="D82" s="28" t="s">
        <v>137</v>
      </c>
      <c r="E82" s="53" t="s">
        <v>138</v>
      </c>
      <c r="F82" s="107" t="s">
        <v>292</v>
      </c>
      <c r="G82" s="28" t="s">
        <v>139</v>
      </c>
      <c r="H82" s="28" t="s">
        <v>322</v>
      </c>
      <c r="I82" s="28" t="s">
        <v>323</v>
      </c>
      <c r="J82" s="37">
        <v>0</v>
      </c>
      <c r="K82" s="32">
        <v>0</v>
      </c>
      <c r="L82" s="32">
        <v>0</v>
      </c>
      <c r="M82" s="32">
        <v>0</v>
      </c>
      <c r="N82" s="32">
        <v>0</v>
      </c>
      <c r="O82" s="32">
        <v>0</v>
      </c>
      <c r="P82" s="32"/>
      <c r="Q82" s="32"/>
      <c r="R82" s="32"/>
      <c r="S82" s="32"/>
      <c r="T82" s="32"/>
      <c r="U82" s="32"/>
      <c r="V82" s="47">
        <f>SUM(J82:U82)</f>
        <v>0</v>
      </c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</row>
    <row r="83" spans="1:111" s="2" customFormat="1" x14ac:dyDescent="0.2">
      <c r="A83" s="6"/>
      <c r="B83" s="6"/>
      <c r="C83" s="6"/>
      <c r="D83" s="6" t="s">
        <v>0</v>
      </c>
      <c r="E83" s="54"/>
      <c r="F83" s="106"/>
      <c r="G83" s="64"/>
      <c r="H83" s="64"/>
      <c r="I83" s="64"/>
      <c r="J83" s="7">
        <f>J82</f>
        <v>0</v>
      </c>
      <c r="K83" s="7">
        <f t="shared" ref="K83:U83" si="12">K82</f>
        <v>0</v>
      </c>
      <c r="L83" s="7">
        <f t="shared" si="12"/>
        <v>0</v>
      </c>
      <c r="M83" s="7">
        <f t="shared" si="12"/>
        <v>0</v>
      </c>
      <c r="N83" s="7">
        <f t="shared" si="12"/>
        <v>0</v>
      </c>
      <c r="O83" s="7">
        <f t="shared" si="12"/>
        <v>0</v>
      </c>
      <c r="P83" s="7">
        <f t="shared" si="12"/>
        <v>0</v>
      </c>
      <c r="Q83" s="7">
        <f t="shared" si="12"/>
        <v>0</v>
      </c>
      <c r="R83" s="7">
        <f t="shared" si="12"/>
        <v>0</v>
      </c>
      <c r="S83" s="7">
        <f t="shared" si="12"/>
        <v>0</v>
      </c>
      <c r="T83" s="7">
        <f t="shared" si="12"/>
        <v>0</v>
      </c>
      <c r="U83" s="7">
        <f t="shared" si="12"/>
        <v>0</v>
      </c>
      <c r="V83" s="50">
        <f>SUM(J83:U83)</f>
        <v>0</v>
      </c>
    </row>
    <row r="84" spans="1:111" s="4" customFormat="1" ht="11.25" customHeight="1" x14ac:dyDescent="0.2">
      <c r="A84" s="16"/>
      <c r="B84" s="16"/>
      <c r="C84" s="16"/>
      <c r="D84" s="16"/>
      <c r="E84" s="58"/>
      <c r="F84" s="122"/>
      <c r="G84" s="67"/>
      <c r="H84" s="67"/>
      <c r="I84" s="67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18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</row>
    <row r="85" spans="1:111" x14ac:dyDescent="0.2">
      <c r="A85" s="140"/>
      <c r="B85" s="140"/>
      <c r="C85" s="140"/>
      <c r="D85" s="140"/>
      <c r="E85" s="140"/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</row>
    <row r="86" spans="1:111" ht="45" x14ac:dyDescent="0.2">
      <c r="A86" s="83" t="s">
        <v>152</v>
      </c>
      <c r="B86" s="83" t="s">
        <v>262</v>
      </c>
      <c r="C86" s="83"/>
      <c r="D86" s="83" t="s">
        <v>34</v>
      </c>
      <c r="E86" s="85" t="s">
        <v>35</v>
      </c>
      <c r="F86" s="46" t="s">
        <v>263</v>
      </c>
      <c r="G86" s="83" t="s">
        <v>60</v>
      </c>
      <c r="H86" s="83" t="s">
        <v>324</v>
      </c>
      <c r="I86" s="83" t="s">
        <v>264</v>
      </c>
      <c r="J86" s="37">
        <v>2666.63</v>
      </c>
      <c r="K86" s="32">
        <v>2666.67</v>
      </c>
      <c r="L86" s="32">
        <v>2666.67</v>
      </c>
      <c r="M86" s="32">
        <v>5333.34</v>
      </c>
      <c r="N86" s="32">
        <v>2666.67</v>
      </c>
      <c r="O86" s="32">
        <v>2666.67</v>
      </c>
      <c r="P86" s="32"/>
      <c r="Q86" s="32"/>
      <c r="R86" s="32"/>
      <c r="S86" s="32"/>
      <c r="T86" s="32"/>
      <c r="U86" s="32"/>
      <c r="V86" s="47">
        <f>SUM(J86:U86)</f>
        <v>18666.650000000001</v>
      </c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</row>
    <row r="87" spans="1:111" s="2" customFormat="1" x14ac:dyDescent="0.2">
      <c r="A87" s="6"/>
      <c r="B87" s="6"/>
      <c r="C87" s="6"/>
      <c r="D87" s="6" t="s">
        <v>0</v>
      </c>
      <c r="E87" s="54"/>
      <c r="F87" s="106"/>
      <c r="G87" s="64"/>
      <c r="H87" s="64"/>
      <c r="I87" s="64"/>
      <c r="J87" s="7">
        <f>J86</f>
        <v>2666.63</v>
      </c>
      <c r="K87" s="7">
        <f t="shared" ref="K87:U87" si="13">K86</f>
        <v>2666.67</v>
      </c>
      <c r="L87" s="7">
        <f t="shared" si="13"/>
        <v>2666.67</v>
      </c>
      <c r="M87" s="7">
        <f t="shared" si="13"/>
        <v>5333.34</v>
      </c>
      <c r="N87" s="7">
        <f t="shared" si="13"/>
        <v>2666.67</v>
      </c>
      <c r="O87" s="7">
        <f t="shared" si="13"/>
        <v>2666.67</v>
      </c>
      <c r="P87" s="7">
        <f t="shared" si="13"/>
        <v>0</v>
      </c>
      <c r="Q87" s="7">
        <f t="shared" si="13"/>
        <v>0</v>
      </c>
      <c r="R87" s="7">
        <f t="shared" si="13"/>
        <v>0</v>
      </c>
      <c r="S87" s="7">
        <f t="shared" si="13"/>
        <v>0</v>
      </c>
      <c r="T87" s="7">
        <f t="shared" si="13"/>
        <v>0</v>
      </c>
      <c r="U87" s="7">
        <f t="shared" si="13"/>
        <v>0</v>
      </c>
      <c r="V87" s="50">
        <f>SUM(J87:U87)</f>
        <v>18666.650000000001</v>
      </c>
    </row>
    <row r="88" spans="1:111" ht="12.75" customHeight="1" x14ac:dyDescent="0.2">
      <c r="A88" s="45"/>
      <c r="B88" s="45"/>
      <c r="C88" s="45"/>
      <c r="D88" s="44"/>
      <c r="E88" s="45"/>
      <c r="F88" s="123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8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</row>
    <row r="89" spans="1:111" s="35" customFormat="1" ht="11.25" customHeight="1" x14ac:dyDescent="0.2">
      <c r="A89" s="131"/>
      <c r="B89" s="131"/>
      <c r="C89" s="131"/>
      <c r="D89" s="131"/>
      <c r="E89" s="131"/>
      <c r="F89" s="131"/>
      <c r="G89" s="131"/>
      <c r="H89" s="131"/>
      <c r="I89" s="131"/>
      <c r="J89" s="131"/>
      <c r="K89" s="131"/>
      <c r="L89" s="131"/>
      <c r="M89" s="131"/>
      <c r="N89" s="131"/>
      <c r="O89" s="131"/>
      <c r="P89" s="131"/>
      <c r="Q89" s="131"/>
      <c r="R89" s="131"/>
      <c r="S89" s="131"/>
      <c r="T89" s="131"/>
      <c r="U89" s="131"/>
      <c r="V89" s="131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</row>
    <row r="90" spans="1:111" ht="45" x14ac:dyDescent="0.2">
      <c r="A90" s="83" t="s">
        <v>169</v>
      </c>
      <c r="B90" s="83" t="s">
        <v>153</v>
      </c>
      <c r="C90" s="93" t="s">
        <v>214</v>
      </c>
      <c r="D90" s="83" t="s">
        <v>32</v>
      </c>
      <c r="E90" s="85" t="s">
        <v>33</v>
      </c>
      <c r="F90" s="33" t="s">
        <v>265</v>
      </c>
      <c r="G90" s="83" t="s">
        <v>42</v>
      </c>
      <c r="H90" s="83" t="s">
        <v>325</v>
      </c>
      <c r="I90" s="83" t="s">
        <v>266</v>
      </c>
      <c r="J90" s="37">
        <v>700</v>
      </c>
      <c r="K90" s="32">
        <v>700</v>
      </c>
      <c r="L90" s="32">
        <v>700</v>
      </c>
      <c r="M90" s="32">
        <v>700</v>
      </c>
      <c r="N90" s="76"/>
      <c r="O90" s="76"/>
      <c r="P90" s="32"/>
      <c r="Q90" s="32"/>
      <c r="R90" s="32"/>
      <c r="S90" s="32"/>
      <c r="T90" s="32"/>
      <c r="U90" s="32"/>
      <c r="V90" s="47">
        <f>SUM(J90:U90)</f>
        <v>2800</v>
      </c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</row>
    <row r="91" spans="1:111" ht="45" x14ac:dyDescent="0.2">
      <c r="A91" s="83" t="s">
        <v>152</v>
      </c>
      <c r="B91" s="83" t="s">
        <v>153</v>
      </c>
      <c r="C91" s="93"/>
      <c r="D91" s="83" t="s">
        <v>32</v>
      </c>
      <c r="E91" s="85" t="s">
        <v>33</v>
      </c>
      <c r="F91" s="33" t="s">
        <v>265</v>
      </c>
      <c r="G91" s="83" t="s">
        <v>42</v>
      </c>
      <c r="H91" s="83" t="s">
        <v>326</v>
      </c>
      <c r="I91" s="83" t="s">
        <v>266</v>
      </c>
      <c r="J91" s="77"/>
      <c r="K91" s="76"/>
      <c r="L91" s="76"/>
      <c r="M91" s="76"/>
      <c r="N91" s="32">
        <v>170</v>
      </c>
      <c r="O91" s="32">
        <v>170</v>
      </c>
      <c r="P91" s="32"/>
      <c r="Q91" s="32"/>
      <c r="R91" s="32"/>
      <c r="S91" s="32"/>
      <c r="T91" s="32"/>
      <c r="U91" s="32"/>
      <c r="V91" s="47">
        <f>SUM(J91:U91)</f>
        <v>340</v>
      </c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</row>
    <row r="92" spans="1:111" s="2" customFormat="1" x14ac:dyDescent="0.2">
      <c r="A92" s="6"/>
      <c r="B92" s="6"/>
      <c r="C92" s="6"/>
      <c r="D92" s="6" t="s">
        <v>0</v>
      </c>
      <c r="E92" s="54"/>
      <c r="F92" s="106"/>
      <c r="G92" s="64"/>
      <c r="H92" s="64"/>
      <c r="I92" s="64"/>
      <c r="J92" s="7">
        <f>J90</f>
        <v>700</v>
      </c>
      <c r="K92" s="7">
        <f t="shared" ref="K92:U92" si="14">K90</f>
        <v>700</v>
      </c>
      <c r="L92" s="7">
        <f t="shared" si="14"/>
        <v>700</v>
      </c>
      <c r="M92" s="7">
        <f t="shared" si="14"/>
        <v>700</v>
      </c>
      <c r="N92" s="7">
        <f t="shared" si="14"/>
        <v>0</v>
      </c>
      <c r="O92" s="7">
        <f t="shared" si="14"/>
        <v>0</v>
      </c>
      <c r="P92" s="7">
        <f t="shared" si="14"/>
        <v>0</v>
      </c>
      <c r="Q92" s="7">
        <f t="shared" si="14"/>
        <v>0</v>
      </c>
      <c r="R92" s="7">
        <f t="shared" si="14"/>
        <v>0</v>
      </c>
      <c r="S92" s="7">
        <f t="shared" si="14"/>
        <v>0</v>
      </c>
      <c r="T92" s="7">
        <f t="shared" si="14"/>
        <v>0</v>
      </c>
      <c r="U92" s="7">
        <f t="shared" si="14"/>
        <v>0</v>
      </c>
      <c r="V92" s="50">
        <f>SUM(J92:U92)</f>
        <v>2800</v>
      </c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</row>
    <row r="93" spans="1:111" s="3" customFormat="1" x14ac:dyDescent="0.2">
      <c r="A93" s="15"/>
      <c r="B93" s="15"/>
      <c r="C93" s="15"/>
      <c r="D93" s="15"/>
      <c r="E93" s="57"/>
      <c r="F93" s="121"/>
      <c r="G93" s="66"/>
      <c r="H93" s="66"/>
      <c r="I93" s="66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18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</row>
    <row r="94" spans="1:111" x14ac:dyDescent="0.2">
      <c r="A94" s="130"/>
      <c r="B94" s="130"/>
      <c r="C94" s="130"/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</row>
    <row r="95" spans="1:111" x14ac:dyDescent="0.2">
      <c r="A95" s="144" t="s">
        <v>152</v>
      </c>
      <c r="B95" s="147" t="s">
        <v>267</v>
      </c>
      <c r="C95" s="150" t="s">
        <v>208</v>
      </c>
      <c r="D95" s="163" t="s">
        <v>61</v>
      </c>
      <c r="E95" s="151" t="s">
        <v>62</v>
      </c>
      <c r="F95" s="46" t="s">
        <v>180</v>
      </c>
      <c r="G95" s="166" t="s">
        <v>63</v>
      </c>
      <c r="H95" s="166" t="s">
        <v>327</v>
      </c>
      <c r="I95" s="154" t="s">
        <v>268</v>
      </c>
      <c r="J95" s="133">
        <v>2700</v>
      </c>
      <c r="K95" s="133">
        <v>2700</v>
      </c>
      <c r="L95" s="133">
        <v>2700</v>
      </c>
      <c r="M95" s="133">
        <v>2700</v>
      </c>
      <c r="N95" s="133">
        <v>2700</v>
      </c>
      <c r="O95" s="133">
        <v>2700</v>
      </c>
      <c r="P95" s="133"/>
      <c r="Q95" s="133"/>
      <c r="R95" s="133"/>
      <c r="S95" s="133"/>
      <c r="T95" s="133"/>
      <c r="U95" s="133"/>
      <c r="V95" s="136">
        <f>SUM(J95:U95)</f>
        <v>16200</v>
      </c>
    </row>
    <row r="96" spans="1:111" x14ac:dyDescent="0.2">
      <c r="A96" s="145"/>
      <c r="B96" s="148"/>
      <c r="C96" s="145"/>
      <c r="D96" s="164"/>
      <c r="E96" s="152"/>
      <c r="F96" s="46" t="s">
        <v>182</v>
      </c>
      <c r="G96" s="167"/>
      <c r="H96" s="167"/>
      <c r="I96" s="155"/>
      <c r="J96" s="134"/>
      <c r="K96" s="134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7"/>
    </row>
    <row r="97" spans="1:159" x14ac:dyDescent="0.2">
      <c r="A97" s="145"/>
      <c r="B97" s="148"/>
      <c r="C97" s="145"/>
      <c r="D97" s="164"/>
      <c r="E97" s="152"/>
      <c r="F97" s="46" t="s">
        <v>183</v>
      </c>
      <c r="G97" s="167"/>
      <c r="H97" s="167"/>
      <c r="I97" s="155"/>
      <c r="J97" s="134"/>
      <c r="K97" s="134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7"/>
    </row>
    <row r="98" spans="1:159" x14ac:dyDescent="0.2">
      <c r="A98" s="145"/>
      <c r="B98" s="148"/>
      <c r="C98" s="145"/>
      <c r="D98" s="164"/>
      <c r="E98" s="152"/>
      <c r="F98" s="46" t="s">
        <v>184</v>
      </c>
      <c r="G98" s="167"/>
      <c r="H98" s="167"/>
      <c r="I98" s="155"/>
      <c r="J98" s="134"/>
      <c r="K98" s="134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7"/>
    </row>
    <row r="99" spans="1:159" x14ac:dyDescent="0.2">
      <c r="A99" s="145"/>
      <c r="B99" s="148"/>
      <c r="C99" s="145"/>
      <c r="D99" s="164"/>
      <c r="E99" s="152"/>
      <c r="F99" s="46" t="s">
        <v>185</v>
      </c>
      <c r="G99" s="167"/>
      <c r="H99" s="167"/>
      <c r="I99" s="155"/>
      <c r="J99" s="134"/>
      <c r="K99" s="134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7"/>
    </row>
    <row r="100" spans="1:159" x14ac:dyDescent="0.2">
      <c r="A100" s="145"/>
      <c r="B100" s="148"/>
      <c r="C100" s="145"/>
      <c r="D100" s="164"/>
      <c r="E100" s="152"/>
      <c r="F100" s="46" t="s">
        <v>186</v>
      </c>
      <c r="G100" s="167"/>
      <c r="H100" s="167"/>
      <c r="I100" s="155"/>
      <c r="J100" s="134"/>
      <c r="K100" s="134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7"/>
    </row>
    <row r="101" spans="1:159" x14ac:dyDescent="0.2">
      <c r="A101" s="145"/>
      <c r="B101" s="148"/>
      <c r="C101" s="145"/>
      <c r="D101" s="164"/>
      <c r="E101" s="152"/>
      <c r="F101" s="46" t="s">
        <v>187</v>
      </c>
      <c r="G101" s="167"/>
      <c r="H101" s="167"/>
      <c r="I101" s="155"/>
      <c r="J101" s="134"/>
      <c r="K101" s="134"/>
      <c r="L101" s="134"/>
      <c r="M101" s="134"/>
      <c r="N101" s="134"/>
      <c r="O101" s="134"/>
      <c r="P101" s="134"/>
      <c r="Q101" s="134"/>
      <c r="R101" s="134"/>
      <c r="S101" s="134"/>
      <c r="T101" s="134"/>
      <c r="U101" s="134"/>
      <c r="V101" s="137"/>
    </row>
    <row r="102" spans="1:159" ht="22.5" x14ac:dyDescent="0.2">
      <c r="A102" s="146"/>
      <c r="B102" s="149"/>
      <c r="C102" s="146"/>
      <c r="D102" s="165"/>
      <c r="E102" s="153"/>
      <c r="F102" s="46" t="s">
        <v>188</v>
      </c>
      <c r="G102" s="168"/>
      <c r="H102" s="168"/>
      <c r="I102" s="156"/>
      <c r="J102" s="135"/>
      <c r="K102" s="135"/>
      <c r="L102" s="135"/>
      <c r="M102" s="135"/>
      <c r="N102" s="135"/>
      <c r="O102" s="135"/>
      <c r="P102" s="135"/>
      <c r="Q102" s="135"/>
      <c r="R102" s="135"/>
      <c r="S102" s="135"/>
      <c r="T102" s="135"/>
      <c r="U102" s="135"/>
      <c r="V102" s="138"/>
    </row>
    <row r="103" spans="1:159" s="2" customFormat="1" x14ac:dyDescent="0.2">
      <c r="A103" s="6"/>
      <c r="B103" s="6"/>
      <c r="C103" s="6"/>
      <c r="D103" s="6" t="s">
        <v>0</v>
      </c>
      <c r="E103" s="54"/>
      <c r="F103" s="106"/>
      <c r="G103" s="64"/>
      <c r="H103" s="64"/>
      <c r="I103" s="64"/>
      <c r="J103" s="7">
        <f>SUM(J95)</f>
        <v>2700</v>
      </c>
      <c r="K103" s="7">
        <f t="shared" ref="K103:U103" si="15">SUM(K95)</f>
        <v>2700</v>
      </c>
      <c r="L103" s="7">
        <f t="shared" si="15"/>
        <v>2700</v>
      </c>
      <c r="M103" s="7">
        <f t="shared" si="15"/>
        <v>2700</v>
      </c>
      <c r="N103" s="7">
        <f t="shared" si="15"/>
        <v>2700</v>
      </c>
      <c r="O103" s="7">
        <f t="shared" si="15"/>
        <v>2700</v>
      </c>
      <c r="P103" s="7">
        <f t="shared" si="15"/>
        <v>0</v>
      </c>
      <c r="Q103" s="7">
        <f t="shared" si="15"/>
        <v>0</v>
      </c>
      <c r="R103" s="7">
        <f t="shared" si="15"/>
        <v>0</v>
      </c>
      <c r="S103" s="7">
        <f t="shared" si="15"/>
        <v>0</v>
      </c>
      <c r="T103" s="7">
        <f t="shared" si="15"/>
        <v>0</v>
      </c>
      <c r="U103" s="7">
        <f t="shared" si="15"/>
        <v>0</v>
      </c>
      <c r="V103" s="50">
        <f>SUM(J103:U103)</f>
        <v>16200</v>
      </c>
    </row>
    <row r="104" spans="1:159" s="15" customFormat="1" x14ac:dyDescent="0.2">
      <c r="E104" s="57"/>
      <c r="F104" s="121"/>
      <c r="G104" s="66"/>
      <c r="H104" s="66"/>
      <c r="I104" s="66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18"/>
    </row>
    <row r="105" spans="1:159" ht="11.25" customHeight="1" x14ac:dyDescent="0.2">
      <c r="A105" s="130"/>
      <c r="B105" s="130"/>
      <c r="C105" s="130"/>
      <c r="D105" s="130"/>
      <c r="E105" s="130"/>
      <c r="F105" s="130"/>
      <c r="G105" s="130"/>
      <c r="H105" s="130"/>
      <c r="I105" s="130"/>
      <c r="J105" s="130"/>
      <c r="K105" s="130"/>
      <c r="L105" s="130"/>
      <c r="M105" s="130"/>
      <c r="N105" s="130"/>
      <c r="O105" s="130"/>
      <c r="P105" s="130"/>
      <c r="Q105" s="130"/>
      <c r="R105" s="130"/>
      <c r="S105" s="130"/>
      <c r="T105" s="130"/>
      <c r="U105" s="130"/>
      <c r="V105" s="130"/>
    </row>
    <row r="106" spans="1:159" s="2" customFormat="1" ht="42.75" customHeight="1" x14ac:dyDescent="0.2">
      <c r="A106" s="85" t="s">
        <v>152</v>
      </c>
      <c r="B106" s="83" t="s">
        <v>153</v>
      </c>
      <c r="C106" s="98" t="s">
        <v>214</v>
      </c>
      <c r="D106" s="85" t="s">
        <v>64</v>
      </c>
      <c r="E106" s="85" t="s">
        <v>65</v>
      </c>
      <c r="F106" s="46" t="s">
        <v>269</v>
      </c>
      <c r="G106" s="83" t="s">
        <v>43</v>
      </c>
      <c r="H106" s="83" t="s">
        <v>328</v>
      </c>
      <c r="I106" s="83" t="s">
        <v>270</v>
      </c>
      <c r="J106" s="37">
        <v>84.21</v>
      </c>
      <c r="K106" s="37">
        <v>76.23</v>
      </c>
      <c r="L106" s="37">
        <v>124.29</v>
      </c>
      <c r="M106" s="37">
        <v>90.28</v>
      </c>
      <c r="N106" s="37">
        <v>54.45</v>
      </c>
      <c r="O106" s="37">
        <v>75.83</v>
      </c>
      <c r="P106" s="37"/>
      <c r="Q106" s="37"/>
      <c r="R106" s="37"/>
      <c r="S106" s="41"/>
      <c r="T106" s="41"/>
      <c r="U106" s="41"/>
      <c r="V106" s="47">
        <f>SUM(J106:U106)</f>
        <v>505.28999999999996</v>
      </c>
    </row>
    <row r="107" spans="1:159" s="2" customFormat="1" x14ac:dyDescent="0.2">
      <c r="A107" s="6"/>
      <c r="B107" s="6"/>
      <c r="C107" s="6"/>
      <c r="D107" s="6" t="s">
        <v>0</v>
      </c>
      <c r="E107" s="54"/>
      <c r="F107" s="106"/>
      <c r="G107" s="64"/>
      <c r="H107" s="64"/>
      <c r="I107" s="64"/>
      <c r="J107" s="7">
        <f>J106</f>
        <v>84.21</v>
      </c>
      <c r="K107" s="7">
        <f t="shared" ref="K107:U107" si="16">K106</f>
        <v>76.23</v>
      </c>
      <c r="L107" s="7">
        <f t="shared" si="16"/>
        <v>124.29</v>
      </c>
      <c r="M107" s="7">
        <f t="shared" si="16"/>
        <v>90.28</v>
      </c>
      <c r="N107" s="7">
        <f t="shared" si="16"/>
        <v>54.45</v>
      </c>
      <c r="O107" s="7">
        <f t="shared" si="16"/>
        <v>75.83</v>
      </c>
      <c r="P107" s="7">
        <f t="shared" si="16"/>
        <v>0</v>
      </c>
      <c r="Q107" s="7">
        <f t="shared" si="16"/>
        <v>0</v>
      </c>
      <c r="R107" s="7">
        <f t="shared" si="16"/>
        <v>0</v>
      </c>
      <c r="S107" s="7">
        <f t="shared" si="16"/>
        <v>0</v>
      </c>
      <c r="T107" s="7">
        <f t="shared" si="16"/>
        <v>0</v>
      </c>
      <c r="U107" s="7">
        <f t="shared" si="16"/>
        <v>0</v>
      </c>
      <c r="V107" s="50">
        <f>SUM(J107:U107)</f>
        <v>505.28999999999996</v>
      </c>
    </row>
    <row r="108" spans="1:159" s="3" customFormat="1" x14ac:dyDescent="0.2">
      <c r="A108" s="15"/>
      <c r="B108" s="15"/>
      <c r="C108" s="15"/>
      <c r="D108" s="15"/>
      <c r="E108" s="57"/>
      <c r="F108" s="121"/>
      <c r="G108" s="66"/>
      <c r="H108" s="66"/>
      <c r="I108" s="66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18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  <c r="EE108" s="15"/>
      <c r="EF108" s="15"/>
      <c r="EG108" s="15"/>
      <c r="EH108" s="15"/>
      <c r="EI108" s="15"/>
      <c r="EJ108" s="15"/>
      <c r="EK108" s="15"/>
      <c r="EL108" s="15"/>
      <c r="EM108" s="15"/>
      <c r="EN108" s="15"/>
      <c r="EO108" s="15"/>
      <c r="EP108" s="15"/>
      <c r="EQ108" s="15"/>
      <c r="ER108" s="15"/>
      <c r="ES108" s="15"/>
      <c r="ET108" s="15"/>
      <c r="EU108" s="15"/>
      <c r="EV108" s="15"/>
      <c r="EW108" s="15"/>
      <c r="EX108" s="15"/>
      <c r="EY108" s="15"/>
      <c r="EZ108" s="15"/>
      <c r="FA108" s="15"/>
      <c r="FB108" s="15"/>
      <c r="FC108" s="15"/>
    </row>
    <row r="109" spans="1:159" x14ac:dyDescent="0.2">
      <c r="A109" s="132"/>
      <c r="B109" s="132"/>
      <c r="C109" s="132"/>
      <c r="D109" s="132"/>
      <c r="E109" s="132"/>
      <c r="F109" s="132"/>
      <c r="G109" s="132"/>
      <c r="H109" s="132"/>
      <c r="I109" s="132"/>
      <c r="J109" s="132"/>
      <c r="K109" s="132"/>
      <c r="L109" s="132"/>
      <c r="M109" s="132"/>
      <c r="N109" s="132"/>
      <c r="O109" s="132"/>
      <c r="P109" s="132"/>
      <c r="Q109" s="132"/>
      <c r="R109" s="132"/>
      <c r="S109" s="132"/>
      <c r="T109" s="132"/>
      <c r="U109" s="132"/>
      <c r="V109" s="132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</row>
    <row r="110" spans="1:159" ht="90" x14ac:dyDescent="0.2">
      <c r="A110" s="99" t="s">
        <v>169</v>
      </c>
      <c r="B110" s="90" t="s">
        <v>271</v>
      </c>
      <c r="C110" s="100" t="s">
        <v>272</v>
      </c>
      <c r="D110" s="99" t="s">
        <v>24</v>
      </c>
      <c r="E110" s="95" t="s">
        <v>21</v>
      </c>
      <c r="F110" s="46" t="s">
        <v>273</v>
      </c>
      <c r="G110" s="89" t="s">
        <v>66</v>
      </c>
      <c r="H110" s="89" t="s">
        <v>329</v>
      </c>
      <c r="I110" s="89" t="s">
        <v>330</v>
      </c>
      <c r="J110" s="37">
        <v>3662.55</v>
      </c>
      <c r="K110" s="39">
        <v>2211.2800000000002</v>
      </c>
      <c r="L110" s="40">
        <v>2456.2600000000002</v>
      </c>
      <c r="M110" s="39">
        <v>2655.22</v>
      </c>
      <c r="N110" s="39">
        <v>3308.22</v>
      </c>
      <c r="O110" s="39">
        <v>0</v>
      </c>
      <c r="P110" s="39"/>
      <c r="Q110" s="39"/>
      <c r="R110" s="39"/>
      <c r="S110" s="39"/>
      <c r="T110" s="39"/>
      <c r="U110" s="39"/>
      <c r="V110" s="47">
        <f>SUM(J110:U110)</f>
        <v>14293.529999999999</v>
      </c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</row>
    <row r="111" spans="1:159" s="2" customFormat="1" ht="78.75" x14ac:dyDescent="0.2">
      <c r="A111" s="99" t="s">
        <v>152</v>
      </c>
      <c r="B111" s="90" t="s">
        <v>271</v>
      </c>
      <c r="C111" s="81"/>
      <c r="D111" s="81" t="s">
        <v>44</v>
      </c>
      <c r="E111" s="59" t="s">
        <v>45</v>
      </c>
      <c r="F111" s="107" t="s">
        <v>291</v>
      </c>
      <c r="G111" s="29" t="s">
        <v>46</v>
      </c>
      <c r="H111" s="29" t="s">
        <v>332</v>
      </c>
      <c r="I111" s="89" t="s">
        <v>331</v>
      </c>
      <c r="J111" s="77">
        <v>0</v>
      </c>
      <c r="K111" s="78">
        <v>0</v>
      </c>
      <c r="L111" s="79">
        <v>0</v>
      </c>
      <c r="M111" s="78">
        <f>SUM(G111:L111)</f>
        <v>0</v>
      </c>
      <c r="N111" s="78">
        <f>SUM(J111:M111)</f>
        <v>0</v>
      </c>
      <c r="O111" s="39">
        <v>2451.2800000000002</v>
      </c>
      <c r="P111" s="39"/>
      <c r="Q111" s="39"/>
      <c r="R111" s="39"/>
      <c r="S111" s="39"/>
      <c r="T111" s="39"/>
      <c r="U111" s="39"/>
      <c r="V111" s="47">
        <f>SUM(J111:U111)</f>
        <v>2451.2800000000002</v>
      </c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5"/>
      <c r="BY111" s="25"/>
      <c r="BZ111" s="25"/>
      <c r="CA111" s="25"/>
      <c r="CB111" s="25"/>
      <c r="CC111" s="25"/>
      <c r="CD111" s="25"/>
      <c r="CE111" s="25"/>
      <c r="CF111" s="25"/>
      <c r="CG111" s="25"/>
      <c r="CH111" s="25"/>
      <c r="CI111" s="25"/>
      <c r="CJ111" s="25"/>
      <c r="CK111" s="25"/>
      <c r="CL111" s="25"/>
      <c r="CM111" s="25"/>
      <c r="CN111" s="25"/>
      <c r="CO111" s="25"/>
      <c r="CP111" s="25"/>
      <c r="CQ111" s="25"/>
      <c r="CR111" s="25"/>
      <c r="CS111" s="25"/>
      <c r="CT111" s="25"/>
      <c r="CU111" s="25"/>
      <c r="CV111" s="25"/>
      <c r="CW111" s="25"/>
      <c r="CX111" s="25"/>
      <c r="CY111" s="25"/>
      <c r="CZ111" s="25"/>
      <c r="DA111" s="25"/>
      <c r="DB111" s="25"/>
      <c r="DC111" s="25"/>
      <c r="DD111" s="25"/>
      <c r="DE111" s="25"/>
      <c r="DF111" s="25"/>
      <c r="DG111" s="25"/>
      <c r="DH111" s="25"/>
      <c r="DI111" s="25"/>
      <c r="DJ111" s="25"/>
      <c r="DK111" s="25"/>
      <c r="DL111" s="25"/>
      <c r="DM111" s="25"/>
      <c r="DN111" s="25"/>
      <c r="DO111" s="25"/>
      <c r="DP111" s="25"/>
      <c r="DQ111" s="25"/>
      <c r="DR111" s="25"/>
      <c r="DS111" s="25"/>
      <c r="DT111" s="25"/>
      <c r="DU111" s="25"/>
      <c r="DV111" s="25"/>
      <c r="DW111" s="25"/>
      <c r="DX111" s="25"/>
      <c r="DY111" s="25"/>
      <c r="DZ111" s="25"/>
      <c r="EA111" s="25"/>
      <c r="EB111" s="25"/>
      <c r="EC111" s="25"/>
      <c r="ED111" s="25"/>
      <c r="EE111" s="25"/>
      <c r="EF111" s="25"/>
      <c r="EG111" s="25"/>
      <c r="EH111" s="25"/>
      <c r="EI111" s="25"/>
      <c r="EJ111" s="25"/>
      <c r="EK111" s="25"/>
      <c r="EL111" s="25"/>
      <c r="EM111" s="25"/>
      <c r="EN111" s="25"/>
      <c r="EO111" s="25"/>
      <c r="EP111" s="25"/>
      <c r="EQ111" s="25"/>
      <c r="ER111" s="25"/>
      <c r="ES111" s="25"/>
      <c r="ET111" s="25"/>
      <c r="EU111" s="25"/>
      <c r="EV111" s="25"/>
      <c r="EW111" s="25"/>
      <c r="EX111" s="25"/>
      <c r="EY111" s="25"/>
      <c r="EZ111" s="25"/>
      <c r="FA111" s="25"/>
      <c r="FB111" s="25"/>
      <c r="FC111" s="25"/>
    </row>
    <row r="112" spans="1:159" s="2" customFormat="1" x14ac:dyDescent="0.2">
      <c r="A112" s="9"/>
      <c r="B112" s="9"/>
      <c r="C112" s="9"/>
      <c r="D112" s="9"/>
      <c r="E112" s="60"/>
      <c r="F112" s="124"/>
      <c r="G112" s="68"/>
      <c r="H112" s="68"/>
      <c r="I112" s="68"/>
      <c r="J112" s="10">
        <f>SUM(J110:J111)</f>
        <v>3662.55</v>
      </c>
      <c r="K112" s="10">
        <f>SUM(K110:K111)</f>
        <v>2211.2800000000002</v>
      </c>
      <c r="L112" s="10">
        <f>SUM(L110:L111)</f>
        <v>2456.2600000000002</v>
      </c>
      <c r="M112" s="10">
        <f>SUM(M110:M111)</f>
        <v>2655.22</v>
      </c>
      <c r="N112" s="10">
        <f t="shared" ref="N112:U112" si="17">SUM(N111:N111)</f>
        <v>0</v>
      </c>
      <c r="O112" s="10">
        <f>SUM(O111:O111)</f>
        <v>2451.2800000000002</v>
      </c>
      <c r="P112" s="10">
        <f>SUM(P111:P111)</f>
        <v>0</v>
      </c>
      <c r="Q112" s="10">
        <f t="shared" si="17"/>
        <v>0</v>
      </c>
      <c r="R112" s="10">
        <f t="shared" si="17"/>
        <v>0</v>
      </c>
      <c r="S112" s="10">
        <f t="shared" si="17"/>
        <v>0</v>
      </c>
      <c r="T112" s="10">
        <f>SUM(T111:T111)</f>
        <v>0</v>
      </c>
      <c r="U112" s="10">
        <f t="shared" si="17"/>
        <v>0</v>
      </c>
      <c r="V112" s="50">
        <f>SUM(J112:U112)</f>
        <v>13436.59</v>
      </c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5"/>
      <c r="BY112" s="25"/>
      <c r="BZ112" s="25"/>
      <c r="CA112" s="25"/>
      <c r="CB112" s="25"/>
      <c r="CC112" s="25"/>
      <c r="CD112" s="25"/>
      <c r="CE112" s="25"/>
      <c r="CF112" s="25"/>
      <c r="CG112" s="25"/>
      <c r="CH112" s="25"/>
      <c r="CI112" s="25"/>
      <c r="CJ112" s="25"/>
      <c r="CK112" s="25"/>
      <c r="CL112" s="25"/>
      <c r="CM112" s="25"/>
      <c r="CN112" s="25"/>
      <c r="CO112" s="25"/>
      <c r="CP112" s="25"/>
      <c r="CQ112" s="25"/>
      <c r="CR112" s="25"/>
      <c r="CS112" s="25"/>
      <c r="CT112" s="25"/>
      <c r="CU112" s="25"/>
      <c r="CV112" s="25"/>
      <c r="CW112" s="25"/>
      <c r="CX112" s="25"/>
      <c r="CY112" s="25"/>
      <c r="CZ112" s="25"/>
      <c r="DA112" s="25"/>
      <c r="DB112" s="25"/>
      <c r="DC112" s="25"/>
      <c r="DD112" s="25"/>
      <c r="DE112" s="25"/>
      <c r="DF112" s="25"/>
      <c r="DG112" s="25"/>
      <c r="DH112" s="25"/>
      <c r="DI112" s="25"/>
      <c r="DJ112" s="25"/>
      <c r="DK112" s="25"/>
      <c r="DL112" s="25"/>
      <c r="DM112" s="25"/>
      <c r="DN112" s="25"/>
      <c r="DO112" s="25"/>
      <c r="DP112" s="25"/>
      <c r="DQ112" s="25"/>
      <c r="DR112" s="25"/>
      <c r="DS112" s="25"/>
      <c r="DT112" s="25"/>
      <c r="DU112" s="25"/>
      <c r="DV112" s="25"/>
      <c r="DW112" s="25"/>
      <c r="DX112" s="25"/>
      <c r="DY112" s="25"/>
      <c r="DZ112" s="25"/>
      <c r="EA112" s="25"/>
      <c r="EB112" s="25"/>
      <c r="EC112" s="25"/>
      <c r="ED112" s="25"/>
      <c r="EE112" s="25"/>
      <c r="EF112" s="25"/>
      <c r="EG112" s="25"/>
      <c r="EH112" s="25"/>
      <c r="EI112" s="25"/>
      <c r="EJ112" s="25"/>
      <c r="EK112" s="25"/>
      <c r="EL112" s="25"/>
      <c r="EM112" s="25"/>
      <c r="EN112" s="25"/>
      <c r="EO112" s="25"/>
      <c r="EP112" s="25"/>
      <c r="EQ112" s="25"/>
      <c r="ER112" s="25"/>
      <c r="ES112" s="25"/>
      <c r="ET112" s="25"/>
      <c r="EU112" s="25"/>
      <c r="EV112" s="25"/>
      <c r="EW112" s="25"/>
      <c r="EX112" s="25"/>
      <c r="EY112" s="25"/>
      <c r="EZ112" s="25"/>
      <c r="FA112" s="25"/>
      <c r="FB112" s="25"/>
      <c r="FC112" s="25"/>
    </row>
    <row r="113" spans="1:159" s="3" customFormat="1" x14ac:dyDescent="0.2">
      <c r="A113" s="15"/>
      <c r="B113" s="15"/>
      <c r="C113" s="15"/>
      <c r="D113" s="15"/>
      <c r="E113" s="57"/>
      <c r="F113" s="121"/>
      <c r="G113" s="66"/>
      <c r="H113" s="66"/>
      <c r="I113" s="66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18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15"/>
      <c r="EB113" s="15"/>
      <c r="EC113" s="15"/>
      <c r="ED113" s="15"/>
      <c r="EE113" s="15"/>
      <c r="EF113" s="15"/>
      <c r="EG113" s="15"/>
      <c r="EH113" s="15"/>
      <c r="EI113" s="15"/>
      <c r="EJ113" s="15"/>
      <c r="EK113" s="15"/>
      <c r="EL113" s="15"/>
      <c r="EM113" s="15"/>
      <c r="EN113" s="15"/>
      <c r="EO113" s="15"/>
      <c r="EP113" s="15"/>
      <c r="EQ113" s="15"/>
      <c r="ER113" s="15"/>
      <c r="ES113" s="15"/>
      <c r="ET113" s="15"/>
      <c r="EU113" s="15"/>
      <c r="EV113" s="15"/>
      <c r="EW113" s="15"/>
      <c r="EX113" s="15"/>
      <c r="EY113" s="15"/>
      <c r="EZ113" s="15"/>
      <c r="FA113" s="15"/>
      <c r="FB113" s="15"/>
      <c r="FC113" s="15"/>
    </row>
    <row r="114" spans="1:159" x14ac:dyDescent="0.2">
      <c r="A114" s="132"/>
      <c r="B114" s="132"/>
      <c r="C114" s="132"/>
      <c r="D114" s="132"/>
      <c r="E114" s="132"/>
      <c r="F114" s="132"/>
      <c r="G114" s="132"/>
      <c r="H114" s="132"/>
      <c r="I114" s="132"/>
      <c r="J114" s="132"/>
      <c r="K114" s="132"/>
      <c r="L114" s="132"/>
      <c r="M114" s="132"/>
      <c r="N114" s="132"/>
      <c r="O114" s="132"/>
      <c r="P114" s="132"/>
      <c r="Q114" s="132"/>
      <c r="R114" s="132"/>
      <c r="S114" s="132"/>
      <c r="T114" s="132"/>
      <c r="U114" s="132"/>
      <c r="V114" s="132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</row>
    <row r="115" spans="1:159" ht="33.75" x14ac:dyDescent="0.2">
      <c r="A115" s="101" t="s">
        <v>152</v>
      </c>
      <c r="B115" s="110" t="s">
        <v>25</v>
      </c>
      <c r="C115" s="110" t="s">
        <v>336</v>
      </c>
      <c r="D115" s="110" t="s">
        <v>281</v>
      </c>
      <c r="E115" s="114" t="s">
        <v>29</v>
      </c>
      <c r="F115" s="112" t="s">
        <v>275</v>
      </c>
      <c r="G115" s="113" t="s">
        <v>25</v>
      </c>
      <c r="H115" s="111" t="s">
        <v>335</v>
      </c>
      <c r="I115" s="111" t="s">
        <v>282</v>
      </c>
      <c r="J115" s="170">
        <v>0</v>
      </c>
      <c r="K115" s="78">
        <v>0</v>
      </c>
      <c r="L115" s="79">
        <v>0</v>
      </c>
      <c r="M115" s="40">
        <v>423.15</v>
      </c>
      <c r="N115" s="40">
        <v>423.12</v>
      </c>
      <c r="O115" s="40">
        <v>423.12</v>
      </c>
      <c r="P115" s="40"/>
      <c r="Q115" s="39"/>
      <c r="R115" s="40"/>
      <c r="S115" s="39"/>
      <c r="T115" s="39"/>
      <c r="U115" s="39"/>
      <c r="V115" s="47">
        <f>SUM(J115:U115)</f>
        <v>1269.3899999999999</v>
      </c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</row>
    <row r="116" spans="1:159" ht="33.75" x14ac:dyDescent="0.2">
      <c r="A116" s="101" t="s">
        <v>152</v>
      </c>
      <c r="B116" s="101" t="s">
        <v>274</v>
      </c>
      <c r="C116" s="102" t="s">
        <v>333</v>
      </c>
      <c r="D116" s="101" t="s">
        <v>72</v>
      </c>
      <c r="E116" s="103" t="s">
        <v>73</v>
      </c>
      <c r="F116" s="46" t="s">
        <v>275</v>
      </c>
      <c r="G116" s="104" t="s">
        <v>26</v>
      </c>
      <c r="H116" s="92" t="s">
        <v>334</v>
      </c>
      <c r="I116" s="92" t="s">
        <v>276</v>
      </c>
      <c r="J116" s="170">
        <v>0</v>
      </c>
      <c r="K116" s="78">
        <v>0</v>
      </c>
      <c r="L116" s="79">
        <v>0</v>
      </c>
      <c r="M116" s="79">
        <v>0</v>
      </c>
      <c r="N116" s="79">
        <v>0</v>
      </c>
      <c r="O116" s="40">
        <v>460.01</v>
      </c>
      <c r="P116" s="40"/>
      <c r="Q116" s="39"/>
      <c r="R116" s="40"/>
      <c r="S116" s="39"/>
      <c r="T116" s="39"/>
      <c r="U116" s="39"/>
      <c r="V116" s="47">
        <f>SUM(J116:U116)</f>
        <v>460.01</v>
      </c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</row>
    <row r="117" spans="1:159" s="2" customFormat="1" x14ac:dyDescent="0.2">
      <c r="A117" s="5"/>
      <c r="B117" s="5"/>
      <c r="C117" s="5"/>
      <c r="D117" s="5"/>
      <c r="E117" s="61"/>
      <c r="F117" s="125"/>
      <c r="G117" s="69"/>
      <c r="H117" s="69"/>
      <c r="I117" s="69"/>
      <c r="J117" s="14">
        <f>SUM(J115:J116)</f>
        <v>0</v>
      </c>
      <c r="K117" s="14">
        <f t="shared" ref="K117:U117" si="18">SUM(K115:K116)</f>
        <v>0</v>
      </c>
      <c r="L117" s="14">
        <f t="shared" si="18"/>
        <v>0</v>
      </c>
      <c r="M117" s="14">
        <f t="shared" si="18"/>
        <v>423.15</v>
      </c>
      <c r="N117" s="14">
        <f t="shared" si="18"/>
        <v>423.12</v>
      </c>
      <c r="O117" s="14">
        <f>SUM(O115:O116)</f>
        <v>883.13</v>
      </c>
      <c r="P117" s="14">
        <f>SUM(P115:P116)</f>
        <v>0</v>
      </c>
      <c r="Q117" s="14">
        <f t="shared" si="18"/>
        <v>0</v>
      </c>
      <c r="R117" s="14">
        <f t="shared" si="18"/>
        <v>0</v>
      </c>
      <c r="S117" s="14">
        <f t="shared" si="18"/>
        <v>0</v>
      </c>
      <c r="T117" s="14">
        <f>SUM(T115:T116)</f>
        <v>0</v>
      </c>
      <c r="U117" s="14">
        <f t="shared" si="18"/>
        <v>0</v>
      </c>
      <c r="V117" s="50">
        <f>SUM(J117:U117)</f>
        <v>1729.4</v>
      </c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25"/>
      <c r="BV117" s="25"/>
      <c r="BW117" s="25"/>
      <c r="BX117" s="25"/>
      <c r="BY117" s="25"/>
      <c r="BZ117" s="25"/>
      <c r="CA117" s="25"/>
      <c r="CB117" s="25"/>
      <c r="CC117" s="25"/>
      <c r="CD117" s="25"/>
      <c r="CE117" s="25"/>
      <c r="CF117" s="25"/>
      <c r="CG117" s="25"/>
      <c r="CH117" s="25"/>
      <c r="CI117" s="25"/>
      <c r="CJ117" s="25"/>
      <c r="CK117" s="25"/>
      <c r="CL117" s="25"/>
      <c r="CM117" s="25"/>
      <c r="CN117" s="25"/>
      <c r="CO117" s="25"/>
      <c r="CP117" s="25"/>
      <c r="CQ117" s="25"/>
      <c r="CR117" s="25"/>
      <c r="CS117" s="25"/>
      <c r="CT117" s="25"/>
      <c r="CU117" s="25"/>
      <c r="CV117" s="25"/>
      <c r="CW117" s="25"/>
      <c r="CX117" s="25"/>
      <c r="CY117" s="25"/>
      <c r="CZ117" s="25"/>
      <c r="DA117" s="25"/>
      <c r="DB117" s="25"/>
      <c r="DC117" s="25"/>
      <c r="DD117" s="25"/>
      <c r="DE117" s="25"/>
      <c r="DF117" s="25"/>
      <c r="DG117" s="25"/>
      <c r="DH117" s="25"/>
      <c r="DI117" s="25"/>
      <c r="DJ117" s="25"/>
      <c r="DK117" s="25"/>
      <c r="DL117" s="25"/>
      <c r="DM117" s="25"/>
      <c r="DN117" s="25"/>
      <c r="DO117" s="25"/>
      <c r="DP117" s="25"/>
      <c r="DQ117" s="25"/>
      <c r="DR117" s="25"/>
      <c r="DS117" s="25"/>
      <c r="DT117" s="25"/>
      <c r="DU117" s="25"/>
      <c r="DV117" s="25"/>
      <c r="DW117" s="25"/>
      <c r="DX117" s="25"/>
      <c r="DY117" s="25"/>
      <c r="DZ117" s="25"/>
      <c r="EA117" s="25"/>
      <c r="EB117" s="25"/>
      <c r="EC117" s="25"/>
      <c r="ED117" s="25"/>
      <c r="EE117" s="25"/>
      <c r="EF117" s="25"/>
      <c r="EG117" s="25"/>
      <c r="EH117" s="25"/>
      <c r="EI117" s="25"/>
      <c r="EJ117" s="25"/>
      <c r="EK117" s="25"/>
      <c r="EL117" s="25"/>
      <c r="EM117" s="25"/>
      <c r="EN117" s="25"/>
      <c r="EO117" s="25"/>
      <c r="EP117" s="25"/>
      <c r="EQ117" s="25"/>
      <c r="ER117" s="25"/>
      <c r="ES117" s="25"/>
      <c r="ET117" s="25"/>
      <c r="EU117" s="25"/>
      <c r="EV117" s="25"/>
      <c r="EW117" s="25"/>
      <c r="EX117" s="25"/>
      <c r="EY117" s="25"/>
      <c r="EZ117" s="25"/>
      <c r="FA117" s="25"/>
      <c r="FB117" s="25"/>
      <c r="FC117" s="25"/>
    </row>
    <row r="118" spans="1:159" s="3" customFormat="1" x14ac:dyDescent="0.2">
      <c r="A118" s="15"/>
      <c r="B118" s="15"/>
      <c r="C118" s="15"/>
      <c r="D118" s="15"/>
      <c r="E118" s="57"/>
      <c r="F118" s="121"/>
      <c r="G118" s="66"/>
      <c r="H118" s="66"/>
      <c r="I118" s="66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18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/>
      <c r="DW118" s="15"/>
      <c r="DX118" s="15"/>
      <c r="DY118" s="15"/>
      <c r="DZ118" s="15"/>
      <c r="EA118" s="15"/>
      <c r="EB118" s="15"/>
      <c r="EC118" s="15"/>
      <c r="ED118" s="15"/>
      <c r="EE118" s="15"/>
      <c r="EF118" s="15"/>
      <c r="EG118" s="15"/>
      <c r="EH118" s="15"/>
      <c r="EI118" s="15"/>
      <c r="EJ118" s="15"/>
      <c r="EK118" s="15"/>
      <c r="EL118" s="15"/>
      <c r="EM118" s="15"/>
      <c r="EN118" s="15"/>
      <c r="EO118" s="15"/>
      <c r="EP118" s="15"/>
      <c r="EQ118" s="15"/>
      <c r="ER118" s="15"/>
      <c r="ES118" s="15"/>
      <c r="ET118" s="15"/>
      <c r="EU118" s="15"/>
      <c r="EV118" s="15"/>
      <c r="EW118" s="15"/>
      <c r="EX118" s="15"/>
      <c r="EY118" s="15"/>
      <c r="EZ118" s="15"/>
      <c r="FA118" s="15"/>
      <c r="FB118" s="15"/>
      <c r="FC118" s="15"/>
    </row>
    <row r="119" spans="1:159" x14ac:dyDescent="0.2">
      <c r="A119" s="128"/>
      <c r="B119" s="128"/>
      <c r="C119" s="128"/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  <c r="P119" s="128"/>
      <c r="Q119" s="128"/>
      <c r="R119" s="128"/>
      <c r="S119" s="128"/>
      <c r="T119" s="128"/>
      <c r="U119" s="128"/>
      <c r="V119" s="129"/>
    </row>
    <row r="120" spans="1:159" ht="33.75" x14ac:dyDescent="0.2">
      <c r="A120" s="101" t="s">
        <v>152</v>
      </c>
      <c r="B120" s="90" t="s">
        <v>28</v>
      </c>
      <c r="C120" s="105" t="s">
        <v>277</v>
      </c>
      <c r="D120" s="90" t="s">
        <v>47</v>
      </c>
      <c r="E120" s="95" t="s">
        <v>27</v>
      </c>
      <c r="F120" s="46" t="s">
        <v>278</v>
      </c>
      <c r="G120" s="89" t="s">
        <v>30</v>
      </c>
      <c r="H120" s="92" t="s">
        <v>279</v>
      </c>
      <c r="I120" s="89" t="s">
        <v>280</v>
      </c>
      <c r="J120" s="39">
        <v>0</v>
      </c>
      <c r="K120" s="39">
        <v>0</v>
      </c>
      <c r="L120" s="39">
        <v>0</v>
      </c>
      <c r="M120" s="39">
        <v>0</v>
      </c>
      <c r="N120" s="39">
        <v>0</v>
      </c>
      <c r="O120" s="42">
        <v>0</v>
      </c>
      <c r="P120" s="42"/>
      <c r="Q120" s="39"/>
      <c r="R120" s="39"/>
      <c r="S120" s="42"/>
      <c r="T120" s="39"/>
      <c r="U120" s="42"/>
      <c r="V120" s="47">
        <f>SUM(J120:U120)</f>
        <v>0</v>
      </c>
    </row>
    <row r="121" spans="1:159" s="2" customFormat="1" x14ac:dyDescent="0.2">
      <c r="A121" s="9"/>
      <c r="B121" s="9"/>
      <c r="C121" s="9"/>
      <c r="D121" s="9" t="s">
        <v>0</v>
      </c>
      <c r="E121" s="60"/>
      <c r="F121" s="124"/>
      <c r="G121" s="68"/>
      <c r="H121" s="68"/>
      <c r="I121" s="68"/>
      <c r="J121" s="10">
        <f>SUM(J120)</f>
        <v>0</v>
      </c>
      <c r="K121" s="10">
        <f>SUM(K120)</f>
        <v>0</v>
      </c>
      <c r="L121" s="10">
        <f t="shared" ref="L121:U121" si="19">SUM(L120)</f>
        <v>0</v>
      </c>
      <c r="M121" s="10">
        <f t="shared" si="19"/>
        <v>0</v>
      </c>
      <c r="N121" s="10">
        <f t="shared" si="19"/>
        <v>0</v>
      </c>
      <c r="O121" s="10">
        <f>SUM(O120)</f>
        <v>0</v>
      </c>
      <c r="P121" s="10">
        <f>P120</f>
        <v>0</v>
      </c>
      <c r="Q121" s="10">
        <f t="shared" si="19"/>
        <v>0</v>
      </c>
      <c r="R121" s="10">
        <f t="shared" si="19"/>
        <v>0</v>
      </c>
      <c r="S121" s="10">
        <f t="shared" si="19"/>
        <v>0</v>
      </c>
      <c r="T121" s="10">
        <f t="shared" si="19"/>
        <v>0</v>
      </c>
      <c r="U121" s="10">
        <f t="shared" si="19"/>
        <v>0</v>
      </c>
      <c r="V121" s="50">
        <f>SUM(J121:U121)</f>
        <v>0</v>
      </c>
    </row>
    <row r="122" spans="1:159" s="2" customFormat="1" x14ac:dyDescent="0.2">
      <c r="A122" s="19"/>
      <c r="B122" s="19"/>
      <c r="C122" s="19"/>
      <c r="D122" s="19"/>
      <c r="E122" s="62"/>
      <c r="F122" s="126"/>
      <c r="G122" s="70"/>
      <c r="H122" s="70"/>
      <c r="I122" s="7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</row>
  </sheetData>
  <mergeCells count="60">
    <mergeCell ref="Q20:Q27"/>
    <mergeCell ref="P20:P27"/>
    <mergeCell ref="O20:O27"/>
    <mergeCell ref="A95:A102"/>
    <mergeCell ref="B95:B102"/>
    <mergeCell ref="C95:C102"/>
    <mergeCell ref="D95:D102"/>
    <mergeCell ref="E95:E102"/>
    <mergeCell ref="G95:G102"/>
    <mergeCell ref="H95:H102"/>
    <mergeCell ref="I95:I102"/>
    <mergeCell ref="J95:J102"/>
    <mergeCell ref="K95:K102"/>
    <mergeCell ref="L95:L102"/>
    <mergeCell ref="M95:M102"/>
    <mergeCell ref="N95:N102"/>
    <mergeCell ref="R20:R27"/>
    <mergeCell ref="S20:S27"/>
    <mergeCell ref="T20:T27"/>
    <mergeCell ref="U20:U27"/>
    <mergeCell ref="V20:V27"/>
    <mergeCell ref="M20:M27"/>
    <mergeCell ref="N20:N27"/>
    <mergeCell ref="H20:H27"/>
    <mergeCell ref="I20:I27"/>
    <mergeCell ref="J20:J27"/>
    <mergeCell ref="K20:K27"/>
    <mergeCell ref="L20:L27"/>
    <mergeCell ref="A2:V2"/>
    <mergeCell ref="A85:V85"/>
    <mergeCell ref="A4:V4"/>
    <mergeCell ref="A54:V54"/>
    <mergeCell ref="A18:V18"/>
    <mergeCell ref="A68:V68"/>
    <mergeCell ref="A7:V7"/>
    <mergeCell ref="A77:V77"/>
    <mergeCell ref="A59:V59"/>
    <mergeCell ref="A81:V81"/>
    <mergeCell ref="A20:A27"/>
    <mergeCell ref="B20:B27"/>
    <mergeCell ref="C20:C27"/>
    <mergeCell ref="D20:D27"/>
    <mergeCell ref="E20:E27"/>
    <mergeCell ref="G20:G27"/>
    <mergeCell ref="A119:V119"/>
    <mergeCell ref="A73:V73"/>
    <mergeCell ref="A89:V89"/>
    <mergeCell ref="A114:V114"/>
    <mergeCell ref="A63:V63"/>
    <mergeCell ref="A94:V94"/>
    <mergeCell ref="A105:V105"/>
    <mergeCell ref="A109:V109"/>
    <mergeCell ref="O95:O102"/>
    <mergeCell ref="P95:P102"/>
    <mergeCell ref="Q95:Q102"/>
    <mergeCell ref="R95:R102"/>
    <mergeCell ref="S95:S102"/>
    <mergeCell ref="T95:T102"/>
    <mergeCell ref="U95:U102"/>
    <mergeCell ref="V95:V102"/>
  </mergeCells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2020</vt:lpstr>
      <vt:lpstr>'2020'!Area_de_impressao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</dc:creator>
  <cp:lastModifiedBy>GERENTE SRLM</cp:lastModifiedBy>
  <cp:lastPrinted>2020-05-18T13:11:31Z</cp:lastPrinted>
  <dcterms:created xsi:type="dcterms:W3CDTF">2011-09-02T13:51:41Z</dcterms:created>
  <dcterms:modified xsi:type="dcterms:W3CDTF">2020-08-07T22:02:25Z</dcterms:modified>
</cp:coreProperties>
</file>