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15" windowWidth="19980" windowHeight="6030"/>
  </bookViews>
  <sheets>
    <sheet name="AME MAUA" sheetId="1" r:id="rId1"/>
  </sheets>
  <definedNames>
    <definedName name="_xlnm._FilterDatabase" localSheetId="0" hidden="1">'AME MAUA'!$A$3:$H$60</definedName>
  </definedNames>
  <calcPr calcId="144525"/>
</workbook>
</file>

<file path=xl/calcChain.xml><?xml version="1.0" encoding="utf-8"?>
<calcChain xmlns="http://schemas.openxmlformats.org/spreadsheetml/2006/main">
  <c r="D32" i="1" l="1"/>
  <c r="D58" i="1" l="1"/>
  <c r="D39" i="1"/>
  <c r="D27" i="1"/>
  <c r="D9" i="1"/>
  <c r="D7" i="1"/>
  <c r="D20" i="1"/>
  <c r="D35" i="1" l="1"/>
  <c r="D13" i="1"/>
  <c r="D48" i="1"/>
  <c r="D33" i="1"/>
  <c r="D56" i="1"/>
  <c r="D24" i="1"/>
  <c r="D22" i="1"/>
  <c r="D21" i="1"/>
  <c r="D18" i="1"/>
  <c r="D17" i="1"/>
  <c r="D16" i="1"/>
  <c r="D15" i="1"/>
  <c r="D52" i="1"/>
  <c r="D60" i="1" l="1"/>
</calcChain>
</file>

<file path=xl/sharedStrings.xml><?xml version="1.0" encoding="utf-8"?>
<sst xmlns="http://schemas.openxmlformats.org/spreadsheetml/2006/main" count="401" uniqueCount="302">
  <si>
    <t>ENCERRADO</t>
  </si>
  <si>
    <t>PROC.: 082/13</t>
  </si>
  <si>
    <t>AA BULLA DISTRIBUIDORA</t>
  </si>
  <si>
    <t>DESCARTÁVEIS</t>
  </si>
  <si>
    <t>PROC.: 020/18</t>
  </si>
  <si>
    <t>AGILE MED IMPORTACAO E EXPORTACAO LTDA</t>
  </si>
  <si>
    <t xml:space="preserve">MANUT. EQUIP. MÉDICOS </t>
  </si>
  <si>
    <t>ATIVO</t>
  </si>
  <si>
    <t>PROC.: 017/19</t>
  </si>
  <si>
    <t>AIR PRODUCTS BRASIL LTDA</t>
  </si>
  <si>
    <t>GASES MEDICINAIS</t>
  </si>
  <si>
    <t>PROC.: 031/14</t>
  </si>
  <si>
    <t>PROC.: 097/18</t>
  </si>
  <si>
    <t>ALELO CLINICA DE UROLOGIA</t>
  </si>
  <si>
    <t>SERV.UROLOGIA</t>
  </si>
  <si>
    <t>PROC.: 004/19</t>
  </si>
  <si>
    <t>ALPHAMED ABC MEDICINA E SEGURANCA DO TRABALHO LTDA</t>
  </si>
  <si>
    <t>SERV. MEDICO MEDICINA OCUPACIONAL</t>
  </si>
  <si>
    <t>PROC.: 046/17</t>
  </si>
  <si>
    <t>ASSOCIAÇÃO ESTRELA AZUL</t>
  </si>
  <si>
    <t>JOVEM APRENDIZ</t>
  </si>
  <si>
    <t>PROC.: 124/14</t>
  </si>
  <si>
    <t>PROC.: 072/18</t>
  </si>
  <si>
    <t>SERV. LAVANDERIA</t>
  </si>
  <si>
    <t>PROC.: 060/18</t>
  </si>
  <si>
    <t>CEPAM - CENTRO PAULISTA DE ASSISTENCIA MÉDICA</t>
  </si>
  <si>
    <t>EXAMES DE ELETRONEUROMIOGRAFIA</t>
  </si>
  <si>
    <t>PROC.: 001/17</t>
  </si>
  <si>
    <t>SERV.DE CARDIOLOGIA</t>
  </si>
  <si>
    <t>PROC.: 023/19</t>
  </si>
  <si>
    <t>CLINICA MEDICA E PSICOLOGICA ZAMBON S/S</t>
  </si>
  <si>
    <t>SERV.NEUROLOGIA</t>
  </si>
  <si>
    <t>PROC.: 051/14</t>
  </si>
  <si>
    <t>PROC.: 069/18</t>
  </si>
  <si>
    <t>SERV.DERMATOLOGIA</t>
  </si>
  <si>
    <t>PROC.: 050/14</t>
  </si>
  <si>
    <t>SERV.EXAMES ECODOPPLERCARDIOGRAMA</t>
  </si>
  <si>
    <t>PROC.: 080/19</t>
  </si>
  <si>
    <t>PROC.: 149/18</t>
  </si>
  <si>
    <t xml:space="preserve">SERV.ENDOSCOPIA </t>
  </si>
  <si>
    <t>PROC.: 026/16</t>
  </si>
  <si>
    <t>LOCAÇÃO DE ENDOSCOPIOS</t>
  </si>
  <si>
    <t>PROC.: 060/17</t>
  </si>
  <si>
    <t>ERGO CONSERVADORA DE ELEVADORES LTDA</t>
  </si>
  <si>
    <t>MANUT. DE ELEVADORES</t>
  </si>
  <si>
    <t>PROC.: 130/17</t>
  </si>
  <si>
    <t>LOCAÇÃO DE FILTROS</t>
  </si>
  <si>
    <t>PROC.: 022/18</t>
  </si>
  <si>
    <t>F.NUNES &amp; SAN MARTIN SAUDE LTDA</t>
  </si>
  <si>
    <t>SERV.ALERGOLOGIA</t>
  </si>
  <si>
    <t>PROC.: 181/13</t>
  </si>
  <si>
    <t>SERV.OFTALMOLOGIA</t>
  </si>
  <si>
    <t>PROC.: 070/19</t>
  </si>
  <si>
    <t>PROC.: 062/17</t>
  </si>
  <si>
    <t>GASTRO HEPATO SERVICOS MEDICOS LTDA</t>
  </si>
  <si>
    <t>SERV.DE GASTROENTEROLOGIA</t>
  </si>
  <si>
    <t>PROC.: 043/18</t>
  </si>
  <si>
    <t>PROC.: 010/18</t>
  </si>
  <si>
    <t>SERV.MÉDIC. LABORATORIAIS</t>
  </si>
  <si>
    <t>PROC.: 095/19</t>
  </si>
  <si>
    <t>M.M. - SERVICOS MEDICOS S/S LTDA.</t>
  </si>
  <si>
    <t>PROC.: 022/15</t>
  </si>
  <si>
    <t>LOCAÇÃO IMPRESSORAS</t>
  </si>
  <si>
    <t>MV INFORMATICA NORDESTE LTDA</t>
  </si>
  <si>
    <t>SISTEMA GESTÃO HOSPITALAR</t>
  </si>
  <si>
    <t>PROC.: 021/18</t>
  </si>
  <si>
    <t>NITEC MEDICAL  EQUIPAMENTOS HOSPITALARES</t>
  </si>
  <si>
    <t>PROC.: 087/19</t>
  </si>
  <si>
    <t>PROC.: 178/18</t>
  </si>
  <si>
    <t>LOCAÇÃO EQUIPAMENTOS</t>
  </si>
  <si>
    <t>PROC.: 092/16</t>
  </si>
  <si>
    <t>NOTRE DAME INTERMEDICA SAUDE S.A</t>
  </si>
  <si>
    <t>CONVENIO MEDICO</t>
  </si>
  <si>
    <t>PROC.: 038/19</t>
  </si>
  <si>
    <t>OFTALMOTEK COM E SERV DE PROD E EQUIP OF</t>
  </si>
  <si>
    <t>PROC.: 125/19</t>
  </si>
  <si>
    <t>PROC.: 013/15</t>
  </si>
  <si>
    <t>ORTHO FAST SERVICOS MEDICOS S/S LTDA</t>
  </si>
  <si>
    <t>SERV.ORTOPEDIA</t>
  </si>
  <si>
    <t>PROC.: 150/17</t>
  </si>
  <si>
    <t xml:space="preserve">PICTURE INFORMATICA LTDA </t>
  </si>
  <si>
    <t>HOSPEDAGEMDE EMAIL</t>
  </si>
  <si>
    <t>PROC.: 002/17</t>
  </si>
  <si>
    <t>SISTEMA WEB CUSTOS</t>
  </si>
  <si>
    <t>PROC.: 003/17</t>
  </si>
  <si>
    <t>MONITORAMENTO DE BANCO DE DADOS</t>
  </si>
  <si>
    <t>PRODENT-ASSISTENCIA ODONTOLOGICA LTDA</t>
  </si>
  <si>
    <t>CONVENIO ODONTOLOGICO</t>
  </si>
  <si>
    <t>PROC.: 083/19</t>
  </si>
  <si>
    <t>RADILOGIA SAO PAULO DIAGNOSTICO POR IMAGEM</t>
  </si>
  <si>
    <t>SERV.RADIOLOGIA E ULTRASSONOGRAFIE</t>
  </si>
  <si>
    <t>PROC.: 099/14</t>
  </si>
  <si>
    <t>PROC.: 053/18</t>
  </si>
  <si>
    <t>RCR SERVICOS MEDICOS S.S</t>
  </si>
  <si>
    <t>SERV.NEFROLOGIA</t>
  </si>
  <si>
    <t>PROC.: 089/18</t>
  </si>
  <si>
    <t>RSBB ENDOCRINOLOGIA S/S LTDA</t>
  </si>
  <si>
    <t>SERV.ENDOCRINOLOGIA</t>
  </si>
  <si>
    <t>PROC.: 018/18</t>
  </si>
  <si>
    <t>SEANE SERVICO NEUROLOGICO LTDA</t>
  </si>
  <si>
    <t>SERV, LAUDO EXAM. ELETROENCEFALO</t>
  </si>
  <si>
    <t>PROC.: 124/18</t>
  </si>
  <si>
    <t>SERV.MONITORAMENTO</t>
  </si>
  <si>
    <t>UP BENEFICIOS</t>
  </si>
  <si>
    <t>VALE TRANSPORTE</t>
  </si>
  <si>
    <t>PROC.: 042/18</t>
  </si>
  <si>
    <t>VALE REFEIGAO E ALIMENTACAO</t>
  </si>
  <si>
    <t>PROC.: 003/19</t>
  </si>
  <si>
    <t>NUMERO PROCESSO</t>
  </si>
  <si>
    <t>STATUS  CONTRATO</t>
  </si>
  <si>
    <t>OBJETO CONTRATO</t>
  </si>
  <si>
    <t xml:space="preserve">VIGÊNCIA </t>
  </si>
  <si>
    <t>CNPJ</t>
  </si>
  <si>
    <t xml:space="preserve">COMPOSIÇÃO SOCIOS </t>
  </si>
  <si>
    <t xml:space="preserve">RAZÃO SOCIAL </t>
  </si>
  <si>
    <t>PROC.: 016-20</t>
  </si>
  <si>
    <t>ATG COMERCIO E ASSIST. TECNICA LTDA EPP</t>
  </si>
  <si>
    <t>MANUTENÇAO  GERADOR</t>
  </si>
  <si>
    <t>03.578.450/0001-54</t>
  </si>
  <si>
    <t>MANUT. EQUIP.  OFTALMOLOGICOS</t>
  </si>
  <si>
    <t>25.005.293/0001-20</t>
  </si>
  <si>
    <t>MARCELO NITTI-CPF:115.971.538-69</t>
  </si>
  <si>
    <t>NITEC MEDICAL  EQUIPAMENTOS HOSPITALARES EIRELI-ME</t>
  </si>
  <si>
    <t>ENDOQUALITY ENDOSCOPIA GASTROINTESTINAL DISG.TERAP.LTDA</t>
  </si>
  <si>
    <t>08.433.642/0001-71</t>
  </si>
  <si>
    <t>43.843.358/0001-89</t>
  </si>
  <si>
    <t>02.987.916/0001-02</t>
  </si>
  <si>
    <t>ROQUE ABDO-CPF:273.447.118-34</t>
  </si>
  <si>
    <t>GREEND TECNOLOGIA LTDA ME</t>
  </si>
  <si>
    <t xml:space="preserve">IMPLANT.E ARMAZENAMENTO SAME DIGITAL </t>
  </si>
  <si>
    <t>18.167.817/0001-96</t>
  </si>
  <si>
    <t>04.369.023/0001-29</t>
  </si>
  <si>
    <t>58.169.665/0001-03</t>
  </si>
  <si>
    <t>LABOR CLIN BIOMEDICINA LABORATORIO LTDA</t>
  </si>
  <si>
    <t>50.136.076/0001-17</t>
  </si>
  <si>
    <t>PROTUNING TECNOLOGIA DA INFORMACAO LTDA</t>
  </si>
  <si>
    <t>26.748.117/0001-41</t>
  </si>
  <si>
    <t>CLINICA MEDICA E  CIRURGICA SALUTARIS S/C LTDA</t>
  </si>
  <si>
    <t>02.091.252/0001-17</t>
  </si>
  <si>
    <t xml:space="preserve">ENDOSCOPY SYSTEM COM.E SERV.MANUNT.AP.MED.HOSP.LTDA ME </t>
  </si>
  <si>
    <t>18.534.607/0001-17</t>
  </si>
  <si>
    <t>CLAUDIO PORTO PEREIRA-CPF:056.867.917-24</t>
  </si>
  <si>
    <t>PLANISA PLANEJAMENTO E ORG.DE INST.DE SAUDE SS LTDA</t>
  </si>
  <si>
    <t>58.921.792/0001-17</t>
  </si>
  <si>
    <t>DANIELLE  MORIMOTO ME</t>
  </si>
  <si>
    <t>26.316.373./0001-60</t>
  </si>
  <si>
    <t>DANIELLE MORIMOTO-CPF:334.752.068-89</t>
  </si>
  <si>
    <t>13.231.781/0001-77</t>
  </si>
  <si>
    <t>DISPORE CLINICA MEDICA LTDA-ME</t>
  </si>
  <si>
    <t>68.157.007/0001-55</t>
  </si>
  <si>
    <t>11.762.511/0001-67</t>
  </si>
  <si>
    <t xml:space="preserve">COMERCIAL LUX CLEAN LTDA </t>
  </si>
  <si>
    <t xml:space="preserve">FORNECIMENTO DESCARTAVEL E SANEANTES </t>
  </si>
  <si>
    <t>03.576.719/0001-63</t>
  </si>
  <si>
    <t>01.212.451/0001-55</t>
  </si>
  <si>
    <t>92.306.257/0006-07</t>
  </si>
  <si>
    <t>MGI TECH COMERCIO IMPORTACAO E EXPORTACAO LTDA</t>
  </si>
  <si>
    <t>17.590.881/0001-40</t>
  </si>
  <si>
    <t>ATMOSFERA GESTAO E HIGIENIZAÇÃO DE TEXTEIS S/A</t>
  </si>
  <si>
    <t>00.886.257/0002-73</t>
  </si>
  <si>
    <t>01.028.887/0001-99</t>
  </si>
  <si>
    <t>ADRIANA A.FUJINAMI-CPF:148.582.348-00</t>
  </si>
  <si>
    <t>07.421.656-0001-27</t>
  </si>
  <si>
    <t>SEKRON DIGITAL LTDA</t>
  </si>
  <si>
    <t>04.331.943/0001-58</t>
  </si>
  <si>
    <t>26.894.820/0001-68</t>
  </si>
  <si>
    <t>53.720.637/0001-19</t>
  </si>
  <si>
    <t xml:space="preserve">FACOMED SERVICOS MEDICOS LTDA </t>
  </si>
  <si>
    <t>19.804.963/0001-76</t>
  </si>
  <si>
    <t>PROC.: 019/20</t>
  </si>
  <si>
    <t>09.043.016/0001-56</t>
  </si>
  <si>
    <t>07.569.880/0001-60</t>
  </si>
  <si>
    <t>21.356.151/0001-57</t>
  </si>
  <si>
    <t>21.091.702/0001-06</t>
  </si>
  <si>
    <t>29.587.778/0001-20</t>
  </si>
  <si>
    <t>ALFREDO AGUSTO BULLA-CPF:498.728.708-02</t>
  </si>
  <si>
    <t>15.506.754/0001-95</t>
  </si>
  <si>
    <t>14.769.402/0001-60</t>
  </si>
  <si>
    <t>VIA NOVA COMERCIO E SERVIÇOS LTDA</t>
  </si>
  <si>
    <t>01.178.287/0001-07</t>
  </si>
  <si>
    <t>PROC.: 014/15-FUABC</t>
  </si>
  <si>
    <t>PROC.: 135/15-FUABC</t>
  </si>
  <si>
    <t>TICKET SERVIÇOS S/A</t>
  </si>
  <si>
    <t>FORNECIMENTO CARTÃO VA E VR</t>
  </si>
  <si>
    <t>47.866.934/0001-74</t>
  </si>
  <si>
    <t>PROC.: 188/19</t>
  </si>
  <si>
    <t>FUNDAÇÃO DO ABC-FACULDADE MEDICINA DO ABC</t>
  </si>
  <si>
    <t>SERVIÇOS LABORATORIAIS ANALISES CLINICAS</t>
  </si>
  <si>
    <t>57.571/275/0007-98</t>
  </si>
  <si>
    <t>13.934.077/0001-80</t>
  </si>
  <si>
    <t>PROC.: 127/19</t>
  </si>
  <si>
    <t>ECOMED COMERCIO DE PROD.MEDICOS LTDA</t>
  </si>
  <si>
    <t>FORNECIMENTO MAT.BIPOSIA PROSTATA</t>
  </si>
  <si>
    <t>29.992.682/0001-48</t>
  </si>
  <si>
    <t>17.359.884/0001-78</t>
  </si>
  <si>
    <t>BRASFILTER IND.E COM.LTDA-EUROPA PURIFICADORES</t>
  </si>
  <si>
    <t>53.437.406/0001-00</t>
  </si>
  <si>
    <t>44.649.812/0001-38</t>
  </si>
  <si>
    <t>PROC:. 057/15-FUABC</t>
  </si>
  <si>
    <t>61.590.816/0001-07</t>
  </si>
  <si>
    <t>ANDREA SILVA PEREIRA-CPF:868.990.745-91</t>
  </si>
  <si>
    <t xml:space="preserve">FREDERICO K.ILHARA-CPF:659.156.408-00/LUCIANA C.L.ASSIS-CPF:266.642.108-27/ RAFAELA S.R.C.LIMA-CPF:409.959.998-13/TIAGO DE S.FERREIRA CPF:218.457.188-10  </t>
  </si>
  <si>
    <t>ALEC FLINTE-CPF:013.840.727-48 / DEREK FLINTER KIRCHER-CPF:977.335.717-15</t>
  </si>
  <si>
    <t>FRANCISCA DAS C.DE CARVALHO-CPF:005.931.828-71/MARIANA A.MORINI-CPF:310.212.998-63/CAMILA ANDOZIA MORINI CPF:317.817.728-66</t>
  </si>
  <si>
    <t>LINCOLN A.CUNHA-CPF:266.961.698-49/LINCOLN ADRIEN C.JR-CPF:176.017.198-04/LUIS A.S.DA CUNHA-CPF:331.976.588-98</t>
  </si>
  <si>
    <t>RENATO DE ABREU - CPF: 311.690.068-09</t>
  </si>
  <si>
    <t>RODOLPHO P.NETO-CPF:287.428.748-23/ RENATA CRISTINA P.SCASSI CPF:314.803.098-26</t>
  </si>
  <si>
    <t>RODRIGO CRISTIANO DA SILVA-CPF:280.833.828-52 E ENRIQUE P.LEITE DE OLIVEIRA CPF:275.998.368-45</t>
  </si>
  <si>
    <t>FLAVIO NALOM MAGNI CPF: 102.956.798-08 E APARECIDA SOARES MAGNI CPF: 137.306.288-60</t>
  </si>
  <si>
    <t>CARLOS ALBERTO MAGN CPF:072.644.498-74 E SOLANGE CRISTINA M.MAGNON CPF: 142.589.978-11</t>
  </si>
  <si>
    <t>MARIA OTILIA PELOTTO PIO CPF:178.396.648-30 E ALEKSANDRA BERMUDES CPF: 262.535.238-80</t>
  </si>
  <si>
    <t>PAULO RODRIGUES DA CUNHA CPF: 008.946.198-37 E NEIDE DA CUNHA CODATO CPF: 001.715.678-54</t>
  </si>
  <si>
    <t>LAERTE GRANEIRO RUSSINI CPF: 389.761.458-87</t>
  </si>
  <si>
    <t>ILCA BARBOSA DA SILVA SANTOS CPF: 498.360.608-10</t>
  </si>
  <si>
    <t>MARISA PINTO ZULANI CPF: 115.598.178-28  E VERA LUCIA ZULIANI DEL BONNE CPF: 522.963.008-63</t>
  </si>
  <si>
    <t>SUELI CURTI CPF: 005.393.838-05 E ROBERTO F. C. JUNIOR CPF: 105.232.698-62</t>
  </si>
  <si>
    <t>MARCUS CESAR MARINHO DA SILVA CPF: 442.289.615-68 E CELIO BINDA MAFUD CPF: 050.069.008-14</t>
  </si>
  <si>
    <t>DAVID E.UIP-CPF:791.037.668-53</t>
  </si>
  <si>
    <t>RENATA NEVES DE M.ANTUNES-CPF:295.034.928-58/MARIA DA C.DAS NEVES DE MATOS CPF: 074.105.708-57/FLAVIA NEVES DE MATOS CPF: 287.661.558-43/ EDUARDO LUIZ AGOSTINI CPF: 035.522.388-08/MARCELO TADEU CARNIELO CPF: 132.842.328-00/ALESSANDRA V.MACHADO CPF: 143.243.278-82/MARIA B.NUNES PIRES  CPF: 173.636.618-12/CRISTINA R.RODRIGUES CPF:105.952.008-77/JOÃO B.M.JUNIOR CPF:116.314.468-19/CARLOS A.A.DAS NEVES CPF: 764.358.308-00/STEVAN RECH HADDAD CPF: 313.368.638-03</t>
  </si>
  <si>
    <t>01/06/2015 A 30/05/2019</t>
  </si>
  <si>
    <t>01/06/2019 A 30/05/2024</t>
  </si>
  <si>
    <t>ALEXANDRE DEN JULIO - CPF:284.881.228-10; FELIPE LONGO SANCHES - CPF: 272.397.498-78; LEONARDO MONTE MARQUES LINS - CPF: 326.332.378-43; LUIZ ALEXANDRE VILLARES DA COSTA - CPF:301.131.818-25; MARCEL ARANHA DA SILVEIRA - CPF: 221.739.658-75; OSEAS DE CASTRO NEVES NETO - CPF: 272.397.498-78</t>
  </si>
  <si>
    <t>CRISTINA APARECIDA ESTEVES - CPF: 061.414.818-92; MAURICIO ALEXANDRE DA COSTA - CPF: 412.291.776-04.</t>
  </si>
  <si>
    <t>AUREO FERNANDO BANWART E SILVA - CPF: 124.159.158-07; SAMIR RIMAIK - CPF: 036.240.658-82; CINTHIA LUPIÃO LOBARINHAS BANWART E SILVA - CPF: 100.993.388-40; FABIO HENRIQUE BANWART E SILVA - CPF: 278.400.318-38; LARISSA MOURA PARENTI - CPF: 031.857.206-01.</t>
  </si>
  <si>
    <t>CARLOS ROBERTO ZAMON - CPF: 806.064.318-53; JUNIA DE AZEREDO ZAMBON - CPF: 124.710.828-74</t>
  </si>
  <si>
    <t>MARCIO SILVA DISPORE-CPF:266.645.738-90; XENIA PEDROSA DE SOUSA - CPF: 251.556.738-01</t>
  </si>
  <si>
    <t>THIAGO FERREIRA DE SOUZA - CPF:213.285.318-56; TOMAZO ANTONIO PRINCE FRANZINI- CPF:273.505.618-06</t>
  </si>
  <si>
    <t>CRISTIAN EDUARDO RIOS SAN MARTIN-CPF:212.721.938-45; MARICELI MOLISANI NUNES - CPF: 307.068.898-51; ALVARO LUIZ FRANCO NUNES - CPF: 067.076.451-53.</t>
  </si>
  <si>
    <t>MARCIA FERREIRA DA COSTA - CPF: 839.661.457-15; NELSON FRANCISCO DA COSTA - CPF: 041.257.117-04; REGINA GOMES DOS SANTOS - CPF: 812.053.501-44.</t>
  </si>
  <si>
    <t>EMILIO LOPES COUTO - CPF: 905.620.627-34; FABIANO MARANGONI RUSCHI - CPF: 113.605.957-16; IEDO LEANO MAGUILNIK - CPF: 532.267.558-20; JAYME TIRNI PEREIRE - CPF: 019.605.998-44; PAULO EDUARDO RANGEL - CPF: 520.236.728-72.</t>
  </si>
  <si>
    <t>FERNANDA ANDREA MINUTTI NAVARRO - CPF:282.774.478-33; MARCELO SCHIMIDT NAVARRO - CPF: 282.774.478-33.</t>
  </si>
  <si>
    <t>ZELIA MARIA DE S.CAMPOS - CPF:389.337.301-25; CLAUDIO CAMPI DE CASTRO - CPF: 453.841.696-72.</t>
  </si>
  <si>
    <t>CELSO JOSE URUBATAN REIS - CPF: 305.003.678-84; RENATO JOSE URUBATAN REIS - CPF: 305.081.180-07.</t>
  </si>
  <si>
    <t>RENATA SPOLIDORO BARBOSA DE BARROS - CPF: 266.097.418-75; JOSE LUIZ BARBOSA DE BARROS - CPF: 537.518.338-20.</t>
  </si>
  <si>
    <t>GUILHERME MURRER - CPF:221.343.388-73;MELINA C.CORDEIRO CPF:002.103.651-96/MARIANA T.DOS REIS NEVES CPF:078.643.36-98/FABIANA D.R.PEREIRA CPF:112.754.578-78</t>
  </si>
  <si>
    <t>MV SISTEMAS LTDA CNPJ: 91.879.544/0001-20 E  WILTON SANGUINE RIBEIRO CPF:256.661.790-91</t>
  </si>
  <si>
    <t>PROC.: 044/17-FUABC</t>
  </si>
  <si>
    <t>DANIELE SILVA SOUZA-CPF:362.520.138-03 E PERLA DE JESUS ANTONIO CPF: 383.644.668-52</t>
  </si>
  <si>
    <t>IRLAU MACHADO FILHO CPF: 032.584.526-36 / ANDERLEI G. BUZELLI CPF: 010.818.858-23/ JOÃO ALCEU AMOROSO LIMA CPF:787.488.287-34</t>
  </si>
  <si>
    <t>04/02/2014  A  04/02/2019</t>
  </si>
  <si>
    <t>27/02/2018 A 26/02/2019</t>
  </si>
  <si>
    <t>06/03/2014 A 05/03/2019</t>
  </si>
  <si>
    <t>01/05/2018 A 01/05/2023</t>
  </si>
  <si>
    <t>10/04/2017 A 10/04/2022</t>
  </si>
  <si>
    <t>29/04/2014 A 29/04/2019</t>
  </si>
  <si>
    <t>01/11/2018 A 30/10/2023</t>
  </si>
  <si>
    <t>01/06/2017 A 30/07/2019</t>
  </si>
  <si>
    <t>02/05/2018 A 01/01/2020</t>
  </si>
  <si>
    <t xml:space="preserve"> 25/10/2018 A 25/10/2019</t>
  </si>
  <si>
    <t>25/08/2016 A 25/08/2021</t>
  </si>
  <si>
    <t>26/05/2019 A 01/09/2019</t>
  </si>
  <si>
    <t>16/06/2015 A 16/06/2020</t>
  </si>
  <si>
    <t>08/01/2015 A 08/01/2020</t>
  </si>
  <si>
    <t>09/01/2020 A 08/01/2025</t>
  </si>
  <si>
    <t>06/03/2020 A 05/03/2024</t>
  </si>
  <si>
    <t>03/06/2018 A  02/06/2023</t>
  </si>
  <si>
    <t>11/02/2018 A 10/02/2023</t>
  </si>
  <si>
    <t>15/05/2017 A 14/05/2022</t>
  </si>
  <si>
    <t>03/06/2018 A 02/06/2023</t>
  </si>
  <si>
    <t>30/04/2019 A 29/04/2024</t>
  </si>
  <si>
    <t>06/05/2018 A 05/05/2023</t>
  </si>
  <si>
    <t>25/04/2016 A 24/04/2021</t>
  </si>
  <si>
    <t xml:space="preserve"> 11/05/2017 A 10/05/2022</t>
  </si>
  <si>
    <t>22/09/2017 A 21/09/2021</t>
  </si>
  <si>
    <t>09/04/2018 A 08/04/2023</t>
  </si>
  <si>
    <t>01/07/2014 A 30/06/2019</t>
  </si>
  <si>
    <t>03/07/2019 A 02/07/2024</t>
  </si>
  <si>
    <t>14/12/2018 A 13/12/2023</t>
  </si>
  <si>
    <t>04/02/2019 A 03/02/2024</t>
  </si>
  <si>
    <t>01/08/2019 A 30/07/2024</t>
  </si>
  <si>
    <t>17/05/2015 A 16/05/2020</t>
  </si>
  <si>
    <t>21/11/2015 A 20/11/2020</t>
  </si>
  <si>
    <t>26/02/2018 A 25/02/2023</t>
  </si>
  <si>
    <t>15/07/2019 A 14/07/2024</t>
  </si>
  <si>
    <t>02/09/2019 A 01/09/2024</t>
  </si>
  <si>
    <t xml:space="preserve"> 08/03/2015 A 07/03/2020</t>
  </si>
  <si>
    <t>01/11/2017 A 30/10/2022</t>
  </si>
  <si>
    <t>05/05/2017 A 04/05/2022</t>
  </si>
  <si>
    <t>22/06/2017 A 21/06/2022</t>
  </si>
  <si>
    <t>01/06/2015 A 30/05/2021</t>
  </si>
  <si>
    <t>01/09/2019 A 30/08/2024</t>
  </si>
  <si>
    <t>31/08/2014 A 30/08/2019</t>
  </si>
  <si>
    <t>16/04/2018 A 15/04/2023</t>
  </si>
  <si>
    <t>06/06/2018 A 05/06/2023</t>
  </si>
  <si>
    <t>18/03/2018 A 17/03/2023</t>
  </si>
  <si>
    <t>22/08/2018 A 21/08/2023</t>
  </si>
  <si>
    <t>11/04/2018 A 11/04/2019</t>
  </si>
  <si>
    <t>09/03/2020 A 08/03/2025</t>
  </si>
  <si>
    <t>02/01/2020 A 01/01/2025</t>
  </si>
  <si>
    <t>07/08/2019 A 06/08/2024</t>
  </si>
  <si>
    <t>PROC.: 171/18</t>
  </si>
  <si>
    <t>28/09/2018 A 28/03/2019</t>
  </si>
  <si>
    <t>OTAVIO B.DE CARVALHO-CPF:666.550.214-72  E REMI MICHEL FOULADOUX CPF: 215.825.398-39</t>
  </si>
  <si>
    <t>HOSFILTER COMUNICAÇÃO MULTIMIDIA LTDA</t>
  </si>
  <si>
    <t xml:space="preserve">SERVIÇO DE COMUNICAÇÃO INTERNET </t>
  </si>
  <si>
    <t>11/02/2020 A 10/02/2021</t>
  </si>
  <si>
    <t>29.884.191/0001-83</t>
  </si>
  <si>
    <t>PROC.: 191/19</t>
  </si>
  <si>
    <t>GILES ANDRE COCCOLI CPF: 215.843.778-28/ ALAOR BARRA AGUIRRE CPF: 228.920.951-15 /FELIPE C.GONÇALVES  GOMES CPF: 021.845.897-56 / MARCELO FERNANDES ROBOREDO CPF: 090.547.058-33 / GILLES ATTOLINI CPF: 234.496.608-02 / MARCELO FERNANDES ROBOREDO CPF: 090.547.058-33</t>
  </si>
  <si>
    <t xml:space="preserve">VALOR PAGO NO PERIODO </t>
  </si>
  <si>
    <t>MARCELO DE PADUA SAFATLE SOARES CPF: 048.093.416-90 E GRUPOHOST COMUNICAÇÃO MULTIMIDIA LTDA CNPJ: 11.860.676/0001-71</t>
  </si>
  <si>
    <t xml:space="preserve">                                                    CONTRATOS FIRMADOS  AME  MAUÁ  JANEIRO -19  A  JUNHO-20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</si>
</sst>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dd/m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164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0" fontId="4" fillId="0" borderId="0" xfId="0" applyFont="1" applyFill="1" applyBorder="1"/>
    <xf numFmtId="43" fontId="4" fillId="0" borderId="0" xfId="1" applyFont="1" applyFill="1" applyBorder="1"/>
    <xf numFmtId="0" fontId="2" fillId="0" borderId="0" xfId="0" applyFont="1" applyAlignment="1">
      <alignment horizontal="center"/>
    </xf>
    <xf numFmtId="0" fontId="5" fillId="0" borderId="3" xfId="0" applyFont="1" applyBorder="1"/>
    <xf numFmtId="0" fontId="5" fillId="0" borderId="1" xfId="0" applyFont="1" applyBorder="1"/>
    <xf numFmtId="0" fontId="4" fillId="0" borderId="1" xfId="0" applyFont="1" applyFill="1" applyBorder="1"/>
    <xf numFmtId="49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1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 wrapText="1"/>
    </xf>
    <xf numFmtId="14" fontId="4" fillId="0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4" fontId="5" fillId="0" borderId="3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4" fontId="5" fillId="0" borderId="1" xfId="0" applyNumberFormat="1" applyFont="1" applyBorder="1" applyAlignment="1">
      <alignment horizontal="center"/>
    </xf>
    <xf numFmtId="3" fontId="5" fillId="0" borderId="1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4" fontId="2" fillId="0" borderId="0" xfId="0" applyNumberFormat="1" applyFont="1" applyAlignment="1">
      <alignment horizontal="left"/>
    </xf>
    <xf numFmtId="0" fontId="5" fillId="0" borderId="1" xfId="0" applyFont="1" applyFill="1" applyBorder="1" applyAlignment="1">
      <alignment vertical="top"/>
    </xf>
    <xf numFmtId="43" fontId="5" fillId="0" borderId="3" xfId="1" applyFont="1" applyFill="1" applyBorder="1" applyAlignment="1">
      <alignment horizontal="center"/>
    </xf>
    <xf numFmtId="43" fontId="5" fillId="0" borderId="1" xfId="1" applyFont="1" applyFill="1" applyBorder="1" applyAlignment="1">
      <alignment horizontal="center"/>
    </xf>
    <xf numFmtId="43" fontId="4" fillId="0" borderId="1" xfId="1" applyFont="1" applyFill="1" applyBorder="1" applyAlignment="1">
      <alignment horizontal="center"/>
    </xf>
    <xf numFmtId="4" fontId="5" fillId="0" borderId="1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wrapText="1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164" fontId="4" fillId="0" borderId="1" xfId="0" applyNumberFormat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wrapText="1"/>
    </xf>
    <xf numFmtId="0" fontId="5" fillId="0" borderId="9" xfId="0" applyFont="1" applyBorder="1" applyAlignment="1">
      <alignment horizontal="center"/>
    </xf>
    <xf numFmtId="0" fontId="2" fillId="0" borderId="10" xfId="0" applyFont="1" applyFill="1" applyBorder="1" applyAlignment="1">
      <alignment wrapText="1"/>
    </xf>
    <xf numFmtId="0" fontId="5" fillId="0" borderId="3" xfId="0" applyFont="1" applyFill="1" applyBorder="1" applyAlignment="1">
      <alignment vertical="top" wrapText="1"/>
    </xf>
    <xf numFmtId="43" fontId="5" fillId="0" borderId="1" xfId="0" applyNumberFormat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4" fontId="4" fillId="0" borderId="1" xfId="0" applyNumberFormat="1" applyFont="1" applyFill="1" applyBorder="1" applyAlignment="1">
      <alignment horizontal="right"/>
    </xf>
    <xf numFmtId="0" fontId="6" fillId="0" borderId="5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6" fillId="0" borderId="6" xfId="0" applyFont="1" applyFill="1" applyBorder="1" applyAlignment="1">
      <alignment wrapText="1"/>
    </xf>
    <xf numFmtId="0" fontId="6" fillId="0" borderId="7" xfId="0" applyFont="1" applyBorder="1" applyAlignment="1">
      <alignment horizontal="left"/>
    </xf>
    <xf numFmtId="43" fontId="6" fillId="0" borderId="1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4"/>
  <sheetViews>
    <sheetView tabSelected="1" topLeftCell="A52" workbookViewId="0">
      <selection activeCell="F61" sqref="F61"/>
    </sheetView>
  </sheetViews>
  <sheetFormatPr defaultRowHeight="30" customHeight="1" x14ac:dyDescent="0.2"/>
  <cols>
    <col min="1" max="1" width="10" style="1" customWidth="1"/>
    <col min="2" max="2" width="13.140625" style="1" customWidth="1"/>
    <col min="3" max="3" width="37.5703125" style="1" customWidth="1"/>
    <col min="4" max="4" width="14.7109375" style="40" customWidth="1"/>
    <col min="5" max="5" width="27.28515625" style="17" customWidth="1"/>
    <col min="6" max="6" width="20.42578125" style="7" customWidth="1"/>
    <col min="7" max="7" width="15.42578125" style="20" customWidth="1"/>
    <col min="8" max="8" width="61.85546875" style="42" customWidth="1"/>
    <col min="9" max="16384" width="9.140625" style="1"/>
  </cols>
  <sheetData>
    <row r="2" spans="1:8" ht="30" customHeight="1" x14ac:dyDescent="0.3">
      <c r="A2" s="62" t="s">
        <v>301</v>
      </c>
      <c r="B2" s="63"/>
      <c r="C2" s="63"/>
      <c r="D2" s="63"/>
      <c r="E2" s="63"/>
      <c r="F2" s="63"/>
      <c r="G2" s="49"/>
      <c r="H2" s="50"/>
    </row>
    <row r="3" spans="1:8" ht="30" customHeight="1" thickBot="1" x14ac:dyDescent="0.25">
      <c r="A3" s="57" t="s">
        <v>109</v>
      </c>
      <c r="B3" s="58" t="s">
        <v>108</v>
      </c>
      <c r="C3" s="55" t="s">
        <v>114</v>
      </c>
      <c r="D3" s="59" t="s">
        <v>299</v>
      </c>
      <c r="E3" s="60" t="s">
        <v>110</v>
      </c>
      <c r="F3" s="53" t="s">
        <v>111</v>
      </c>
      <c r="G3" s="53" t="s">
        <v>112</v>
      </c>
      <c r="H3" s="54" t="s">
        <v>113</v>
      </c>
    </row>
    <row r="4" spans="1:8" ht="35.1" customHeight="1" x14ac:dyDescent="0.2">
      <c r="A4" s="8" t="s">
        <v>7</v>
      </c>
      <c r="B4" s="8" t="s">
        <v>8</v>
      </c>
      <c r="C4" s="8" t="s">
        <v>9</v>
      </c>
      <c r="D4" s="36">
        <v>3142.42</v>
      </c>
      <c r="E4" s="14" t="s">
        <v>10</v>
      </c>
      <c r="F4" s="27" t="s">
        <v>254</v>
      </c>
      <c r="G4" s="21" t="s">
        <v>125</v>
      </c>
      <c r="H4" s="51" t="s">
        <v>216</v>
      </c>
    </row>
    <row r="5" spans="1:8" ht="35.1" customHeight="1" x14ac:dyDescent="0.2">
      <c r="A5" s="9" t="s">
        <v>7</v>
      </c>
      <c r="B5" s="9" t="s">
        <v>12</v>
      </c>
      <c r="C5" s="9" t="s">
        <v>13</v>
      </c>
      <c r="D5" s="37">
        <v>412420</v>
      </c>
      <c r="E5" s="15" t="s">
        <v>14</v>
      </c>
      <c r="F5" s="18" t="s">
        <v>255</v>
      </c>
      <c r="G5" s="19" t="s">
        <v>173</v>
      </c>
      <c r="H5" s="44" t="s">
        <v>221</v>
      </c>
    </row>
    <row r="6" spans="1:8" ht="35.1" customHeight="1" x14ac:dyDescent="0.2">
      <c r="A6" s="9" t="s">
        <v>7</v>
      </c>
      <c r="B6" s="9" t="s">
        <v>15</v>
      </c>
      <c r="C6" s="9" t="s">
        <v>16</v>
      </c>
      <c r="D6" s="37">
        <v>6261</v>
      </c>
      <c r="E6" s="15" t="s">
        <v>17</v>
      </c>
      <c r="F6" s="18" t="s">
        <v>256</v>
      </c>
      <c r="G6" s="19" t="s">
        <v>189</v>
      </c>
      <c r="H6" s="43" t="s">
        <v>210</v>
      </c>
    </row>
    <row r="7" spans="1:8" ht="35.1" customHeight="1" x14ac:dyDescent="0.2">
      <c r="A7" s="9" t="s">
        <v>7</v>
      </c>
      <c r="B7" s="9" t="s">
        <v>18</v>
      </c>
      <c r="C7" s="9" t="s">
        <v>19</v>
      </c>
      <c r="D7" s="37">
        <f>79909+46078.83</f>
        <v>125987.83</v>
      </c>
      <c r="E7" s="15" t="s">
        <v>20</v>
      </c>
      <c r="F7" s="18" t="s">
        <v>257</v>
      </c>
      <c r="G7" s="19" t="s">
        <v>134</v>
      </c>
      <c r="H7" s="35" t="s">
        <v>213</v>
      </c>
    </row>
    <row r="8" spans="1:8" ht="35.1" customHeight="1" x14ac:dyDescent="0.2">
      <c r="A8" s="9" t="s">
        <v>7</v>
      </c>
      <c r="B8" s="9" t="s">
        <v>115</v>
      </c>
      <c r="C8" s="9" t="s">
        <v>116</v>
      </c>
      <c r="D8" s="37">
        <v>1680</v>
      </c>
      <c r="E8" s="15" t="s">
        <v>117</v>
      </c>
      <c r="F8" s="18" t="s">
        <v>253</v>
      </c>
      <c r="G8" s="19" t="s">
        <v>118</v>
      </c>
      <c r="H8" s="43" t="s">
        <v>209</v>
      </c>
    </row>
    <row r="9" spans="1:8" ht="35.1" customHeight="1" x14ac:dyDescent="0.2">
      <c r="A9" s="9" t="s">
        <v>7</v>
      </c>
      <c r="B9" s="9" t="s">
        <v>22</v>
      </c>
      <c r="C9" s="9" t="s">
        <v>158</v>
      </c>
      <c r="D9" s="37">
        <f>18909+8149.04</f>
        <v>27058.04</v>
      </c>
      <c r="E9" s="15" t="s">
        <v>23</v>
      </c>
      <c r="F9" s="18" t="s">
        <v>258</v>
      </c>
      <c r="G9" s="19" t="s">
        <v>159</v>
      </c>
      <c r="H9" s="43" t="s">
        <v>292</v>
      </c>
    </row>
    <row r="10" spans="1:8" ht="35.1" customHeight="1" x14ac:dyDescent="0.2">
      <c r="A10" s="9" t="s">
        <v>7</v>
      </c>
      <c r="B10" s="9" t="s">
        <v>24</v>
      </c>
      <c r="C10" s="9" t="s">
        <v>25</v>
      </c>
      <c r="D10" s="37">
        <v>70200</v>
      </c>
      <c r="E10" s="15" t="s">
        <v>26</v>
      </c>
      <c r="F10" s="18" t="s">
        <v>242</v>
      </c>
      <c r="G10" s="19" t="s">
        <v>149</v>
      </c>
      <c r="H10" s="44" t="s">
        <v>222</v>
      </c>
    </row>
    <row r="11" spans="1:8" ht="35.1" customHeight="1" x14ac:dyDescent="0.2">
      <c r="A11" s="9" t="s">
        <v>7</v>
      </c>
      <c r="B11" s="9" t="s">
        <v>27</v>
      </c>
      <c r="C11" s="9" t="s">
        <v>137</v>
      </c>
      <c r="D11" s="37">
        <v>523346.5</v>
      </c>
      <c r="E11" s="15" t="s">
        <v>28</v>
      </c>
      <c r="F11" s="18" t="s">
        <v>243</v>
      </c>
      <c r="G11" s="19" t="s">
        <v>138</v>
      </c>
      <c r="H11" s="44" t="s">
        <v>223</v>
      </c>
    </row>
    <row r="12" spans="1:8" ht="35.1" customHeight="1" x14ac:dyDescent="0.2">
      <c r="A12" s="9" t="s">
        <v>7</v>
      </c>
      <c r="B12" s="9" t="s">
        <v>29</v>
      </c>
      <c r="C12" s="9" t="s">
        <v>30</v>
      </c>
      <c r="D12" s="37">
        <v>2889</v>
      </c>
      <c r="E12" s="15" t="s">
        <v>31</v>
      </c>
      <c r="F12" s="18" t="s">
        <v>259</v>
      </c>
      <c r="G12" s="19" t="s">
        <v>166</v>
      </c>
      <c r="H12" s="44" t="s">
        <v>224</v>
      </c>
    </row>
    <row r="13" spans="1:8" ht="35.1" customHeight="1" x14ac:dyDescent="0.2">
      <c r="A13" s="9" t="s">
        <v>7</v>
      </c>
      <c r="B13" s="9" t="s">
        <v>33</v>
      </c>
      <c r="C13" s="9" t="s">
        <v>144</v>
      </c>
      <c r="D13" s="37">
        <f>177327+52455</f>
        <v>229782</v>
      </c>
      <c r="E13" s="15" t="s">
        <v>34</v>
      </c>
      <c r="F13" s="18" t="s">
        <v>260</v>
      </c>
      <c r="G13" s="19" t="s">
        <v>145</v>
      </c>
      <c r="H13" s="35" t="s">
        <v>146</v>
      </c>
    </row>
    <row r="14" spans="1:8" ht="35.1" customHeight="1" x14ac:dyDescent="0.2">
      <c r="A14" s="9" t="s">
        <v>7</v>
      </c>
      <c r="B14" s="9" t="s">
        <v>37</v>
      </c>
      <c r="C14" s="9" t="s">
        <v>148</v>
      </c>
      <c r="D14" s="37">
        <v>120414</v>
      </c>
      <c r="E14" s="15" t="s">
        <v>36</v>
      </c>
      <c r="F14" s="18" t="s">
        <v>220</v>
      </c>
      <c r="G14" s="19" t="s">
        <v>147</v>
      </c>
      <c r="H14" s="44" t="s">
        <v>225</v>
      </c>
    </row>
    <row r="15" spans="1:8" ht="35.1" customHeight="1" x14ac:dyDescent="0.2">
      <c r="A15" s="9" t="s">
        <v>7</v>
      </c>
      <c r="B15" s="9" t="s">
        <v>38</v>
      </c>
      <c r="C15" s="9" t="s">
        <v>123</v>
      </c>
      <c r="D15" s="37">
        <f>89190+29640</f>
        <v>118830</v>
      </c>
      <c r="E15" s="15" t="s">
        <v>39</v>
      </c>
      <c r="F15" s="18" t="s">
        <v>245</v>
      </c>
      <c r="G15" s="19" t="s">
        <v>124</v>
      </c>
      <c r="H15" s="45" t="s">
        <v>226</v>
      </c>
    </row>
    <row r="16" spans="1:8" ht="35.1" customHeight="1" x14ac:dyDescent="0.2">
      <c r="A16" s="9" t="s">
        <v>7</v>
      </c>
      <c r="B16" s="9" t="s">
        <v>40</v>
      </c>
      <c r="C16" s="9" t="s">
        <v>139</v>
      </c>
      <c r="D16" s="37">
        <f>50160+25620</f>
        <v>75780</v>
      </c>
      <c r="E16" s="15" t="s">
        <v>41</v>
      </c>
      <c r="F16" s="18" t="s">
        <v>261</v>
      </c>
      <c r="G16" s="19" t="s">
        <v>140</v>
      </c>
      <c r="H16" s="35" t="s">
        <v>141</v>
      </c>
    </row>
    <row r="17" spans="1:18" ht="35.1" customHeight="1" x14ac:dyDescent="0.2">
      <c r="A17" s="9" t="s">
        <v>7</v>
      </c>
      <c r="B17" s="9" t="s">
        <v>42</v>
      </c>
      <c r="C17" s="9" t="s">
        <v>43</v>
      </c>
      <c r="D17" s="37">
        <f>5785+2892</f>
        <v>8677</v>
      </c>
      <c r="E17" s="15" t="s">
        <v>44</v>
      </c>
      <c r="F17" s="18" t="s">
        <v>262</v>
      </c>
      <c r="G17" s="19" t="s">
        <v>162</v>
      </c>
      <c r="H17" s="43" t="s">
        <v>206</v>
      </c>
    </row>
    <row r="18" spans="1:18" ht="35.1" customHeight="1" x14ac:dyDescent="0.2">
      <c r="A18" s="9" t="s">
        <v>7</v>
      </c>
      <c r="B18" s="9" t="s">
        <v>45</v>
      </c>
      <c r="C18" s="9" t="s">
        <v>195</v>
      </c>
      <c r="D18" s="37">
        <f>5496.48+2858</f>
        <v>8354.48</v>
      </c>
      <c r="E18" s="15" t="s">
        <v>46</v>
      </c>
      <c r="F18" s="18" t="s">
        <v>263</v>
      </c>
      <c r="G18" s="31" t="s">
        <v>196</v>
      </c>
      <c r="H18" s="35" t="s">
        <v>215</v>
      </c>
    </row>
    <row r="19" spans="1:18" ht="35.1" customHeight="1" x14ac:dyDescent="0.2">
      <c r="A19" s="9" t="s">
        <v>7</v>
      </c>
      <c r="B19" s="9" t="s">
        <v>47</v>
      </c>
      <c r="C19" s="9" t="s">
        <v>48</v>
      </c>
      <c r="D19" s="37">
        <v>70152</v>
      </c>
      <c r="E19" s="15" t="s">
        <v>49</v>
      </c>
      <c r="F19" s="18" t="s">
        <v>264</v>
      </c>
      <c r="G19" s="19" t="s">
        <v>131</v>
      </c>
      <c r="H19" s="44" t="s">
        <v>227</v>
      </c>
    </row>
    <row r="20" spans="1:18" ht="35.1" customHeight="1" x14ac:dyDescent="0.2">
      <c r="A20" s="9" t="s">
        <v>7</v>
      </c>
      <c r="B20" s="9" t="s">
        <v>52</v>
      </c>
      <c r="C20" s="9" t="s">
        <v>167</v>
      </c>
      <c r="D20" s="37">
        <f>913081+660413.7</f>
        <v>1573494.7</v>
      </c>
      <c r="E20" s="15" t="s">
        <v>51</v>
      </c>
      <c r="F20" s="18" t="s">
        <v>266</v>
      </c>
      <c r="G20" s="19" t="s">
        <v>168</v>
      </c>
      <c r="H20" s="44" t="s">
        <v>234</v>
      </c>
    </row>
    <row r="21" spans="1:18" ht="35.1" customHeight="1" x14ac:dyDescent="0.2">
      <c r="A21" s="9" t="s">
        <v>7</v>
      </c>
      <c r="B21" s="9" t="s">
        <v>56</v>
      </c>
      <c r="C21" s="9" t="s">
        <v>128</v>
      </c>
      <c r="D21" s="37">
        <f>96830+42510</f>
        <v>139340</v>
      </c>
      <c r="E21" s="16" t="s">
        <v>129</v>
      </c>
      <c r="F21" s="18" t="s">
        <v>267</v>
      </c>
      <c r="G21" s="19" t="s">
        <v>130</v>
      </c>
      <c r="H21" s="43" t="s">
        <v>207</v>
      </c>
    </row>
    <row r="22" spans="1:18" ht="35.1" customHeight="1" x14ac:dyDescent="0.2">
      <c r="A22" s="10" t="s">
        <v>7</v>
      </c>
      <c r="B22" s="11" t="s">
        <v>107</v>
      </c>
      <c r="C22" s="12" t="s">
        <v>151</v>
      </c>
      <c r="D22" s="38">
        <f>33324+18359</f>
        <v>51683</v>
      </c>
      <c r="E22" s="13" t="s">
        <v>152</v>
      </c>
      <c r="F22" s="23" t="s">
        <v>268</v>
      </c>
      <c r="G22" s="22" t="s">
        <v>153</v>
      </c>
      <c r="H22" s="46" t="s">
        <v>204</v>
      </c>
    </row>
    <row r="23" spans="1:18" ht="35.1" customHeight="1" x14ac:dyDescent="0.2">
      <c r="A23" s="9" t="s">
        <v>7</v>
      </c>
      <c r="B23" s="9" t="s">
        <v>59</v>
      </c>
      <c r="C23" s="9" t="s">
        <v>60</v>
      </c>
      <c r="D23" s="37">
        <v>93000</v>
      </c>
      <c r="E23" s="15" t="s">
        <v>55</v>
      </c>
      <c r="F23" s="18" t="s">
        <v>269</v>
      </c>
      <c r="G23" s="19" t="s">
        <v>154</v>
      </c>
      <c r="H23" s="44" t="s">
        <v>229</v>
      </c>
    </row>
    <row r="24" spans="1:18" ht="35.1" customHeight="1" x14ac:dyDescent="0.2">
      <c r="A24" s="9" t="s">
        <v>7</v>
      </c>
      <c r="B24" s="9" t="s">
        <v>181</v>
      </c>
      <c r="C24" s="9" t="s">
        <v>63</v>
      </c>
      <c r="D24" s="37">
        <f>86400+43200</f>
        <v>129600</v>
      </c>
      <c r="E24" s="15" t="s">
        <v>64</v>
      </c>
      <c r="F24" s="18" t="s">
        <v>271</v>
      </c>
      <c r="G24" s="19" t="s">
        <v>155</v>
      </c>
      <c r="H24" s="43" t="s">
        <v>235</v>
      </c>
    </row>
    <row r="25" spans="1:18" ht="35.1" customHeight="1" x14ac:dyDescent="0.2">
      <c r="A25" s="9" t="s">
        <v>7</v>
      </c>
      <c r="B25" s="9" t="s">
        <v>65</v>
      </c>
      <c r="C25" s="9" t="s">
        <v>122</v>
      </c>
      <c r="D25" s="37">
        <v>118488</v>
      </c>
      <c r="E25" s="15" t="s">
        <v>119</v>
      </c>
      <c r="F25" s="18" t="s">
        <v>272</v>
      </c>
      <c r="G25" s="19" t="s">
        <v>120</v>
      </c>
      <c r="H25" s="35" t="s">
        <v>121</v>
      </c>
    </row>
    <row r="26" spans="1:18" ht="35.1" customHeight="1" x14ac:dyDescent="0.2">
      <c r="A26" s="9" t="s">
        <v>7</v>
      </c>
      <c r="B26" s="9" t="s">
        <v>67</v>
      </c>
      <c r="C26" s="9" t="s">
        <v>66</v>
      </c>
      <c r="D26" s="37">
        <v>69630</v>
      </c>
      <c r="E26" s="15" t="s">
        <v>6</v>
      </c>
      <c r="F26" s="18" t="s">
        <v>273</v>
      </c>
      <c r="G26" s="19" t="s">
        <v>120</v>
      </c>
      <c r="H26" s="35" t="s">
        <v>121</v>
      </c>
    </row>
    <row r="27" spans="1:18" ht="35.1" customHeight="1" x14ac:dyDescent="0.2">
      <c r="A27" s="9" t="s">
        <v>7</v>
      </c>
      <c r="B27" s="9" t="s">
        <v>70</v>
      </c>
      <c r="C27" s="9" t="s">
        <v>71</v>
      </c>
      <c r="D27" s="37">
        <f>213562+106163.4</f>
        <v>319725.40000000002</v>
      </c>
      <c r="E27" s="15" t="s">
        <v>72</v>
      </c>
      <c r="F27" s="18" t="s">
        <v>249</v>
      </c>
      <c r="G27" s="19" t="s">
        <v>197</v>
      </c>
      <c r="H27" s="43" t="s">
        <v>238</v>
      </c>
    </row>
    <row r="28" spans="1:18" ht="35.1" customHeight="1" x14ac:dyDescent="0.2">
      <c r="A28" s="9" t="s">
        <v>7</v>
      </c>
      <c r="B28" s="9" t="s">
        <v>75</v>
      </c>
      <c r="C28" s="9" t="s">
        <v>74</v>
      </c>
      <c r="D28" s="37">
        <v>27000</v>
      </c>
      <c r="E28" s="15" t="s">
        <v>69</v>
      </c>
      <c r="F28" s="18" t="s">
        <v>274</v>
      </c>
      <c r="G28" s="19" t="s">
        <v>172</v>
      </c>
      <c r="H28" s="43" t="s">
        <v>208</v>
      </c>
    </row>
    <row r="29" spans="1:18" ht="35.1" customHeight="1" x14ac:dyDescent="0.2">
      <c r="A29" s="9" t="s">
        <v>7</v>
      </c>
      <c r="B29" s="9" t="s">
        <v>79</v>
      </c>
      <c r="C29" s="9" t="s">
        <v>80</v>
      </c>
      <c r="D29" s="37">
        <v>1890</v>
      </c>
      <c r="E29" s="15" t="s">
        <v>81</v>
      </c>
      <c r="F29" s="18" t="s">
        <v>276</v>
      </c>
      <c r="G29" s="19" t="s">
        <v>126</v>
      </c>
      <c r="H29" s="35" t="s">
        <v>127</v>
      </c>
    </row>
    <row r="30" spans="1:18" ht="35.1" customHeight="1" x14ac:dyDescent="0.2">
      <c r="A30" s="9" t="s">
        <v>7</v>
      </c>
      <c r="B30" s="9" t="s">
        <v>82</v>
      </c>
      <c r="C30" s="9" t="s">
        <v>142</v>
      </c>
      <c r="D30" s="37">
        <v>86754</v>
      </c>
      <c r="E30" s="15" t="s">
        <v>83</v>
      </c>
      <c r="F30" s="18" t="s">
        <v>277</v>
      </c>
      <c r="G30" s="19" t="s">
        <v>143</v>
      </c>
      <c r="H30" s="43" t="s">
        <v>218</v>
      </c>
    </row>
    <row r="31" spans="1:18" s="5" customFormat="1" ht="35.1" customHeight="1" x14ac:dyDescent="0.2">
      <c r="A31" s="9" t="s">
        <v>7</v>
      </c>
      <c r="B31" s="9" t="s">
        <v>84</v>
      </c>
      <c r="C31" s="9" t="s">
        <v>135</v>
      </c>
      <c r="D31" s="37">
        <v>20836</v>
      </c>
      <c r="E31" s="15" t="s">
        <v>85</v>
      </c>
      <c r="F31" s="18" t="s">
        <v>278</v>
      </c>
      <c r="G31" s="19" t="s">
        <v>136</v>
      </c>
      <c r="H31" s="43" t="s">
        <v>214</v>
      </c>
      <c r="I31" s="2"/>
      <c r="J31" s="2"/>
      <c r="K31" s="3"/>
      <c r="L31" s="4"/>
      <c r="N31" s="6"/>
      <c r="R31" s="6"/>
    </row>
    <row r="32" spans="1:18" ht="35.1" customHeight="1" x14ac:dyDescent="0.2">
      <c r="A32" s="9" t="s">
        <v>7</v>
      </c>
      <c r="B32" s="9" t="s">
        <v>198</v>
      </c>
      <c r="C32" s="9" t="s">
        <v>86</v>
      </c>
      <c r="D32" s="37">
        <f>8563.77+4430.11</f>
        <v>12993.880000000001</v>
      </c>
      <c r="E32" s="15" t="s">
        <v>87</v>
      </c>
      <c r="F32" s="18" t="s">
        <v>279</v>
      </c>
      <c r="G32" s="19" t="s">
        <v>199</v>
      </c>
      <c r="H32" s="35" t="s">
        <v>200</v>
      </c>
    </row>
    <row r="33" spans="1:8" ht="35.1" customHeight="1" x14ac:dyDescent="0.2">
      <c r="A33" s="9" t="s">
        <v>7</v>
      </c>
      <c r="B33" s="9" t="s">
        <v>88</v>
      </c>
      <c r="C33" s="9" t="s">
        <v>89</v>
      </c>
      <c r="D33" s="37">
        <f>42282+39247.8+36603.6+33923.4+40134.6+40674.6+27032.4+8226+18436.2</f>
        <v>286560.60000000003</v>
      </c>
      <c r="E33" s="15" t="s">
        <v>90</v>
      </c>
      <c r="F33" s="18" t="s">
        <v>280</v>
      </c>
      <c r="G33" s="19" t="s">
        <v>171</v>
      </c>
      <c r="H33" s="44" t="s">
        <v>231</v>
      </c>
    </row>
    <row r="34" spans="1:8" ht="35.1" customHeight="1" x14ac:dyDescent="0.2">
      <c r="A34" s="9" t="s">
        <v>7</v>
      </c>
      <c r="B34" s="9" t="s">
        <v>92</v>
      </c>
      <c r="C34" s="9" t="s">
        <v>93</v>
      </c>
      <c r="D34" s="37">
        <v>90207</v>
      </c>
      <c r="E34" s="15" t="s">
        <v>94</v>
      </c>
      <c r="F34" s="18" t="s">
        <v>282</v>
      </c>
      <c r="G34" s="19" t="s">
        <v>165</v>
      </c>
      <c r="H34" s="44" t="s">
        <v>232</v>
      </c>
    </row>
    <row r="35" spans="1:8" ht="35.1" customHeight="1" x14ac:dyDescent="0.2">
      <c r="A35" s="9" t="s">
        <v>7</v>
      </c>
      <c r="B35" s="9" t="s">
        <v>95</v>
      </c>
      <c r="C35" s="9" t="s">
        <v>96</v>
      </c>
      <c r="D35" s="37">
        <f>120311+25830</f>
        <v>146141</v>
      </c>
      <c r="E35" s="15" t="s">
        <v>97</v>
      </c>
      <c r="F35" s="18" t="s">
        <v>283</v>
      </c>
      <c r="G35" s="19" t="s">
        <v>150</v>
      </c>
      <c r="H35" s="44" t="s">
        <v>233</v>
      </c>
    </row>
    <row r="36" spans="1:8" ht="35.1" customHeight="1" x14ac:dyDescent="0.2">
      <c r="A36" s="9" t="s">
        <v>7</v>
      </c>
      <c r="B36" s="9" t="s">
        <v>98</v>
      </c>
      <c r="C36" s="9" t="s">
        <v>99</v>
      </c>
      <c r="D36" s="37">
        <v>13260</v>
      </c>
      <c r="E36" s="15" t="s">
        <v>100</v>
      </c>
      <c r="F36" s="18" t="s">
        <v>284</v>
      </c>
      <c r="G36" s="19" t="s">
        <v>160</v>
      </c>
      <c r="H36" s="35" t="s">
        <v>161</v>
      </c>
    </row>
    <row r="37" spans="1:8" ht="35.1" customHeight="1" x14ac:dyDescent="0.2">
      <c r="A37" s="9" t="s">
        <v>7</v>
      </c>
      <c r="B37" s="9" t="s">
        <v>101</v>
      </c>
      <c r="C37" s="9" t="s">
        <v>163</v>
      </c>
      <c r="D37" s="37">
        <v>11492.28</v>
      </c>
      <c r="E37" s="15" t="s">
        <v>102</v>
      </c>
      <c r="F37" s="18" t="s">
        <v>285</v>
      </c>
      <c r="G37" s="19" t="s">
        <v>164</v>
      </c>
      <c r="H37" s="35" t="s">
        <v>212</v>
      </c>
    </row>
    <row r="38" spans="1:8" ht="35.1" customHeight="1" x14ac:dyDescent="0.2">
      <c r="A38" s="9" t="s">
        <v>7</v>
      </c>
      <c r="B38" s="9" t="s">
        <v>236</v>
      </c>
      <c r="C38" s="9" t="s">
        <v>103</v>
      </c>
      <c r="D38" s="37">
        <v>182440</v>
      </c>
      <c r="E38" s="15" t="s">
        <v>104</v>
      </c>
      <c r="F38" s="18" t="s">
        <v>276</v>
      </c>
      <c r="G38" s="19" t="s">
        <v>194</v>
      </c>
      <c r="H38" s="43" t="s">
        <v>237</v>
      </c>
    </row>
    <row r="39" spans="1:8" ht="35.1" customHeight="1" x14ac:dyDescent="0.2">
      <c r="A39" s="9" t="s">
        <v>7</v>
      </c>
      <c r="B39" s="9" t="s">
        <v>169</v>
      </c>
      <c r="C39" s="9" t="s">
        <v>77</v>
      </c>
      <c r="D39" s="39">
        <f>21708+4068+10368</f>
        <v>36144</v>
      </c>
      <c r="E39" s="15" t="s">
        <v>78</v>
      </c>
      <c r="F39" s="18" t="s">
        <v>287</v>
      </c>
      <c r="G39" s="19" t="s">
        <v>170</v>
      </c>
      <c r="H39" s="44" t="s">
        <v>230</v>
      </c>
    </row>
    <row r="40" spans="1:8" ht="35.1" customHeight="1" x14ac:dyDescent="0.2">
      <c r="A40" s="9" t="s">
        <v>7</v>
      </c>
      <c r="B40" s="9" t="s">
        <v>185</v>
      </c>
      <c r="C40" s="9" t="s">
        <v>186</v>
      </c>
      <c r="D40" s="56">
        <v>124208.49</v>
      </c>
      <c r="E40" s="15" t="s">
        <v>187</v>
      </c>
      <c r="F40" s="30" t="s">
        <v>288</v>
      </c>
      <c r="G40" s="28" t="s">
        <v>188</v>
      </c>
      <c r="H40" s="35" t="s">
        <v>217</v>
      </c>
    </row>
    <row r="41" spans="1:8" ht="35.1" customHeight="1" x14ac:dyDescent="0.2">
      <c r="A41" s="9" t="s">
        <v>7</v>
      </c>
      <c r="B41" s="9" t="s">
        <v>190</v>
      </c>
      <c r="C41" s="9" t="s">
        <v>191</v>
      </c>
      <c r="D41" s="39">
        <v>25923</v>
      </c>
      <c r="E41" s="15" t="s">
        <v>192</v>
      </c>
      <c r="F41" s="30" t="s">
        <v>289</v>
      </c>
      <c r="G41" s="28" t="s">
        <v>193</v>
      </c>
      <c r="H41" s="35" t="s">
        <v>202</v>
      </c>
    </row>
    <row r="42" spans="1:8" ht="35.1" customHeight="1" x14ac:dyDescent="0.2">
      <c r="A42" s="9" t="s">
        <v>7</v>
      </c>
      <c r="B42" s="9" t="s">
        <v>297</v>
      </c>
      <c r="C42" s="9" t="s">
        <v>293</v>
      </c>
      <c r="D42" s="39">
        <v>2514</v>
      </c>
      <c r="E42" s="15" t="s">
        <v>294</v>
      </c>
      <c r="F42" s="30" t="s">
        <v>295</v>
      </c>
      <c r="G42" s="28" t="s">
        <v>296</v>
      </c>
      <c r="H42" s="47" t="s">
        <v>300</v>
      </c>
    </row>
    <row r="43" spans="1:8" ht="35.1" customHeight="1" x14ac:dyDescent="0.2">
      <c r="A43" s="9" t="s">
        <v>0</v>
      </c>
      <c r="B43" s="9" t="s">
        <v>1</v>
      </c>
      <c r="C43" s="9" t="s">
        <v>2</v>
      </c>
      <c r="D43" s="37">
        <v>2945.18</v>
      </c>
      <c r="E43" s="15" t="s">
        <v>3</v>
      </c>
      <c r="F43" s="18" t="s">
        <v>239</v>
      </c>
      <c r="G43" s="19" t="s">
        <v>174</v>
      </c>
      <c r="H43" s="35" t="s">
        <v>175</v>
      </c>
    </row>
    <row r="44" spans="1:8" ht="35.1" customHeight="1" x14ac:dyDescent="0.2">
      <c r="A44" s="9" t="s">
        <v>0</v>
      </c>
      <c r="B44" s="9" t="s">
        <v>4</v>
      </c>
      <c r="C44" s="9" t="s">
        <v>5</v>
      </c>
      <c r="D44" s="37">
        <v>11400</v>
      </c>
      <c r="E44" s="15" t="s">
        <v>6</v>
      </c>
      <c r="F44" s="18" t="s">
        <v>240</v>
      </c>
      <c r="G44" s="19" t="s">
        <v>177</v>
      </c>
      <c r="H44" s="35" t="s">
        <v>205</v>
      </c>
    </row>
    <row r="45" spans="1:8" ht="35.1" customHeight="1" x14ac:dyDescent="0.2">
      <c r="A45" s="9" t="s">
        <v>0</v>
      </c>
      <c r="B45" s="9" t="s">
        <v>11</v>
      </c>
      <c r="C45" s="9" t="s">
        <v>9</v>
      </c>
      <c r="D45" s="37">
        <v>2517.5800000000004</v>
      </c>
      <c r="E45" s="15" t="s">
        <v>10</v>
      </c>
      <c r="F45" s="18" t="s">
        <v>241</v>
      </c>
      <c r="G45" s="19" t="s">
        <v>125</v>
      </c>
      <c r="H45" s="43" t="s">
        <v>216</v>
      </c>
    </row>
    <row r="46" spans="1:8" ht="35.1" customHeight="1" x14ac:dyDescent="0.2">
      <c r="A46" s="9" t="s">
        <v>0</v>
      </c>
      <c r="B46" s="9" t="s">
        <v>21</v>
      </c>
      <c r="C46" s="9" t="s">
        <v>116</v>
      </c>
      <c r="D46" s="37">
        <v>11567</v>
      </c>
      <c r="E46" s="15" t="s">
        <v>117</v>
      </c>
      <c r="F46" s="18" t="s">
        <v>252</v>
      </c>
      <c r="G46" s="19" t="s">
        <v>118</v>
      </c>
      <c r="H46" s="43" t="s">
        <v>209</v>
      </c>
    </row>
    <row r="47" spans="1:8" ht="35.1" customHeight="1" x14ac:dyDescent="0.2">
      <c r="A47" s="9" t="s">
        <v>0</v>
      </c>
      <c r="B47" s="9" t="s">
        <v>32</v>
      </c>
      <c r="C47" s="9" t="s">
        <v>30</v>
      </c>
      <c r="D47" s="37">
        <v>61045</v>
      </c>
      <c r="E47" s="15" t="s">
        <v>31</v>
      </c>
      <c r="F47" s="18" t="s">
        <v>244</v>
      </c>
      <c r="G47" s="19" t="s">
        <v>166</v>
      </c>
      <c r="H47" s="44" t="s">
        <v>224</v>
      </c>
    </row>
    <row r="48" spans="1:8" ht="35.1" customHeight="1" x14ac:dyDescent="0.2">
      <c r="A48" s="9" t="s">
        <v>0</v>
      </c>
      <c r="B48" s="9" t="s">
        <v>35</v>
      </c>
      <c r="C48" s="9" t="s">
        <v>148</v>
      </c>
      <c r="D48" s="37">
        <f>10692+10472+10560+8008+10428</f>
        <v>50160</v>
      </c>
      <c r="E48" s="15" t="s">
        <v>36</v>
      </c>
      <c r="F48" s="18" t="s">
        <v>219</v>
      </c>
      <c r="G48" s="19" t="s">
        <v>147</v>
      </c>
      <c r="H48" s="44" t="s">
        <v>225</v>
      </c>
    </row>
    <row r="49" spans="1:8" ht="35.1" customHeight="1" x14ac:dyDescent="0.2">
      <c r="A49" s="9" t="s">
        <v>0</v>
      </c>
      <c r="B49" s="9" t="s">
        <v>50</v>
      </c>
      <c r="C49" s="9" t="s">
        <v>167</v>
      </c>
      <c r="D49" s="37">
        <v>811125</v>
      </c>
      <c r="E49" s="15" t="s">
        <v>51</v>
      </c>
      <c r="F49" s="18" t="s">
        <v>265</v>
      </c>
      <c r="G49" s="19" t="s">
        <v>168</v>
      </c>
      <c r="H49" s="44" t="s">
        <v>234</v>
      </c>
    </row>
    <row r="50" spans="1:8" ht="35.1" customHeight="1" x14ac:dyDescent="0.2">
      <c r="A50" s="9" t="s">
        <v>0</v>
      </c>
      <c r="B50" s="9" t="s">
        <v>53</v>
      </c>
      <c r="C50" s="9" t="s">
        <v>54</v>
      </c>
      <c r="D50" s="37">
        <v>48955</v>
      </c>
      <c r="E50" s="15" t="s">
        <v>55</v>
      </c>
      <c r="F50" s="18" t="s">
        <v>246</v>
      </c>
      <c r="G50" s="19" t="s">
        <v>176</v>
      </c>
      <c r="H50" s="44" t="s">
        <v>228</v>
      </c>
    </row>
    <row r="51" spans="1:8" ht="35.1" customHeight="1" x14ac:dyDescent="0.2">
      <c r="A51" s="9" t="s">
        <v>0</v>
      </c>
      <c r="B51" s="9" t="s">
        <v>57</v>
      </c>
      <c r="C51" s="9" t="s">
        <v>133</v>
      </c>
      <c r="D51" s="37">
        <v>504285.32</v>
      </c>
      <c r="E51" s="15" t="s">
        <v>58</v>
      </c>
      <c r="F51" s="18" t="s">
        <v>247</v>
      </c>
      <c r="G51" s="19" t="s">
        <v>132</v>
      </c>
      <c r="H51" s="43" t="s">
        <v>203</v>
      </c>
    </row>
    <row r="52" spans="1:8" ht="35.1" customHeight="1" x14ac:dyDescent="0.2">
      <c r="A52" s="9" t="s">
        <v>0</v>
      </c>
      <c r="B52" s="9" t="s">
        <v>61</v>
      </c>
      <c r="C52" s="9" t="s">
        <v>156</v>
      </c>
      <c r="D52" s="37">
        <f>68728.05+28543.86</f>
        <v>97271.91</v>
      </c>
      <c r="E52" s="15" t="s">
        <v>62</v>
      </c>
      <c r="F52" s="18" t="s">
        <v>270</v>
      </c>
      <c r="G52" s="19" t="s">
        <v>157</v>
      </c>
      <c r="H52" s="47" t="s">
        <v>201</v>
      </c>
    </row>
    <row r="53" spans="1:8" ht="35.1" customHeight="1" x14ac:dyDescent="0.2">
      <c r="A53" s="9" t="s">
        <v>0</v>
      </c>
      <c r="B53" s="9" t="s">
        <v>68</v>
      </c>
      <c r="C53" s="9" t="s">
        <v>66</v>
      </c>
      <c r="D53" s="37">
        <v>66250</v>
      </c>
      <c r="E53" s="15" t="s">
        <v>69</v>
      </c>
      <c r="F53" s="18" t="s">
        <v>248</v>
      </c>
      <c r="G53" s="19" t="s">
        <v>120</v>
      </c>
      <c r="H53" s="35" t="s">
        <v>121</v>
      </c>
    </row>
    <row r="54" spans="1:8" ht="35.1" customHeight="1" x14ac:dyDescent="0.2">
      <c r="A54" s="9" t="s">
        <v>0</v>
      </c>
      <c r="B54" s="9" t="s">
        <v>73</v>
      </c>
      <c r="C54" s="9" t="s">
        <v>74</v>
      </c>
      <c r="D54" s="37">
        <v>10500</v>
      </c>
      <c r="E54" s="15" t="s">
        <v>69</v>
      </c>
      <c r="F54" s="18" t="s">
        <v>250</v>
      </c>
      <c r="G54" s="19" t="s">
        <v>172</v>
      </c>
      <c r="H54" s="43" t="s">
        <v>208</v>
      </c>
    </row>
    <row r="55" spans="1:8" ht="35.1" customHeight="1" x14ac:dyDescent="0.2">
      <c r="A55" s="9" t="s">
        <v>0</v>
      </c>
      <c r="B55" s="9" t="s">
        <v>76</v>
      </c>
      <c r="C55" s="9" t="s">
        <v>77</v>
      </c>
      <c r="D55" s="37">
        <v>263721</v>
      </c>
      <c r="E55" s="29" t="s">
        <v>78</v>
      </c>
      <c r="F55" s="18" t="s">
        <v>275</v>
      </c>
      <c r="G55" s="19" t="s">
        <v>170</v>
      </c>
      <c r="H55" s="44" t="s">
        <v>230</v>
      </c>
    </row>
    <row r="56" spans="1:8" ht="35.1" customHeight="1" x14ac:dyDescent="0.2">
      <c r="A56" s="9" t="s">
        <v>0</v>
      </c>
      <c r="B56" s="9" t="s">
        <v>91</v>
      </c>
      <c r="C56" s="9" t="s">
        <v>89</v>
      </c>
      <c r="D56" s="37">
        <f>40659.6+37118.4+38802+39819.6+41577.6+38549.4+40368.6+37778.4</f>
        <v>314673.60000000003</v>
      </c>
      <c r="E56" s="29" t="s">
        <v>90</v>
      </c>
      <c r="F56" s="18" t="s">
        <v>281</v>
      </c>
      <c r="G56" s="19" t="s">
        <v>171</v>
      </c>
      <c r="H56" s="44" t="s">
        <v>231</v>
      </c>
    </row>
    <row r="57" spans="1:8" ht="35.1" customHeight="1" x14ac:dyDescent="0.2">
      <c r="A57" s="9" t="s">
        <v>0</v>
      </c>
      <c r="B57" s="9" t="s">
        <v>105</v>
      </c>
      <c r="C57" s="9" t="s">
        <v>178</v>
      </c>
      <c r="D57" s="37">
        <v>162243.84000000003</v>
      </c>
      <c r="E57" s="29" t="s">
        <v>106</v>
      </c>
      <c r="F57" s="18" t="s">
        <v>286</v>
      </c>
      <c r="G57" s="19" t="s">
        <v>179</v>
      </c>
      <c r="H57" s="43" t="s">
        <v>211</v>
      </c>
    </row>
    <row r="58" spans="1:8" ht="35.1" customHeight="1" x14ac:dyDescent="0.2">
      <c r="A58" s="9" t="s">
        <v>0</v>
      </c>
      <c r="B58" s="9" t="s">
        <v>180</v>
      </c>
      <c r="C58" s="9" t="s">
        <v>182</v>
      </c>
      <c r="D58" s="39">
        <f>270516+151694.5</f>
        <v>422210.5</v>
      </c>
      <c r="E58" s="29" t="s">
        <v>183</v>
      </c>
      <c r="F58" s="30" t="s">
        <v>251</v>
      </c>
      <c r="G58" s="28" t="s">
        <v>184</v>
      </c>
      <c r="H58" s="43" t="s">
        <v>298</v>
      </c>
    </row>
    <row r="59" spans="1:8" ht="35.1" customHeight="1" x14ac:dyDescent="0.2">
      <c r="A59" s="9" t="s">
        <v>0</v>
      </c>
      <c r="B59" s="9" t="s">
        <v>290</v>
      </c>
      <c r="C59" s="9" t="s">
        <v>167</v>
      </c>
      <c r="D59" s="52">
        <v>5000</v>
      </c>
      <c r="E59" s="29" t="s">
        <v>69</v>
      </c>
      <c r="F59" s="28" t="s">
        <v>291</v>
      </c>
      <c r="G59" s="19" t="s">
        <v>168</v>
      </c>
      <c r="H59" s="44" t="s">
        <v>234</v>
      </c>
    </row>
    <row r="60" spans="1:8" ht="35.1" customHeight="1" x14ac:dyDescent="0.2">
      <c r="A60" s="24"/>
      <c r="B60" s="24"/>
      <c r="C60" s="24"/>
      <c r="D60" s="61">
        <f>SUM(D4:D59)</f>
        <v>8214170.5499999998</v>
      </c>
      <c r="E60" s="26"/>
      <c r="F60" s="25"/>
      <c r="G60" s="28"/>
      <c r="H60" s="48"/>
    </row>
    <row r="61" spans="1:8" ht="35.1" customHeight="1" x14ac:dyDescent="0.2"/>
    <row r="62" spans="1:8" ht="35.1" customHeight="1" x14ac:dyDescent="0.2">
      <c r="E62" s="33"/>
      <c r="F62" s="32"/>
    </row>
    <row r="63" spans="1:8" ht="35.1" customHeight="1" x14ac:dyDescent="0.2">
      <c r="F63" s="32"/>
    </row>
    <row r="64" spans="1:8" ht="35.1" customHeight="1" x14ac:dyDescent="0.2">
      <c r="E64" s="33"/>
      <c r="F64" s="32"/>
    </row>
    <row r="65" spans="4:6" ht="30" customHeight="1" x14ac:dyDescent="0.2">
      <c r="F65" s="32"/>
    </row>
    <row r="66" spans="4:6" ht="30" customHeight="1" x14ac:dyDescent="0.2">
      <c r="F66" s="32"/>
    </row>
    <row r="67" spans="4:6" ht="30" customHeight="1" x14ac:dyDescent="0.2">
      <c r="F67" s="32"/>
    </row>
    <row r="68" spans="4:6" ht="30" customHeight="1" x14ac:dyDescent="0.2">
      <c r="F68" s="32"/>
    </row>
    <row r="69" spans="4:6" ht="30" customHeight="1" x14ac:dyDescent="0.2">
      <c r="F69" s="32"/>
    </row>
    <row r="70" spans="4:6" ht="30" customHeight="1" x14ac:dyDescent="0.2">
      <c r="D70" s="41"/>
    </row>
    <row r="71" spans="4:6" ht="30" customHeight="1" x14ac:dyDescent="0.2">
      <c r="D71" s="41"/>
    </row>
    <row r="72" spans="4:6" ht="30" customHeight="1" x14ac:dyDescent="0.2">
      <c r="D72" s="41"/>
    </row>
    <row r="75" spans="4:6" ht="30" customHeight="1" x14ac:dyDescent="0.2">
      <c r="D75" s="41"/>
    </row>
    <row r="76" spans="4:6" ht="30" customHeight="1" x14ac:dyDescent="0.2">
      <c r="D76" s="41"/>
    </row>
    <row r="77" spans="4:6" ht="30" customHeight="1" x14ac:dyDescent="0.2">
      <c r="D77" s="41"/>
    </row>
    <row r="81" spans="4:6" ht="30" customHeight="1" x14ac:dyDescent="0.2">
      <c r="D81" s="41"/>
      <c r="E81" s="34"/>
    </row>
    <row r="82" spans="4:6" ht="30" customHeight="1" x14ac:dyDescent="0.2">
      <c r="D82" s="41"/>
      <c r="E82" s="34"/>
    </row>
    <row r="83" spans="4:6" ht="30" customHeight="1" x14ac:dyDescent="0.2">
      <c r="D83" s="41"/>
      <c r="E83" s="34"/>
    </row>
    <row r="84" spans="4:6" ht="30" customHeight="1" x14ac:dyDescent="0.2">
      <c r="D84" s="41"/>
      <c r="E84" s="34"/>
    </row>
    <row r="85" spans="4:6" ht="30" customHeight="1" x14ac:dyDescent="0.2">
      <c r="D85" s="41"/>
      <c r="E85" s="34"/>
    </row>
    <row r="86" spans="4:6" ht="30" customHeight="1" x14ac:dyDescent="0.2">
      <c r="D86" s="41"/>
      <c r="E86" s="34"/>
    </row>
    <row r="87" spans="4:6" ht="30" customHeight="1" x14ac:dyDescent="0.2">
      <c r="D87" s="41"/>
      <c r="E87" s="34"/>
    </row>
    <row r="88" spans="4:6" ht="30" customHeight="1" x14ac:dyDescent="0.2">
      <c r="E88" s="34"/>
    </row>
    <row r="89" spans="4:6" ht="30" customHeight="1" x14ac:dyDescent="0.2">
      <c r="E89" s="34"/>
    </row>
    <row r="90" spans="4:6" ht="30" customHeight="1" x14ac:dyDescent="0.2">
      <c r="E90" s="34"/>
    </row>
    <row r="91" spans="4:6" ht="30" customHeight="1" x14ac:dyDescent="0.2">
      <c r="E91" s="34"/>
    </row>
    <row r="92" spans="4:6" ht="30" customHeight="1" x14ac:dyDescent="0.2">
      <c r="E92" s="34"/>
    </row>
    <row r="93" spans="4:6" ht="30" customHeight="1" x14ac:dyDescent="0.2">
      <c r="E93" s="34"/>
    </row>
    <row r="94" spans="4:6" ht="30" customHeight="1" x14ac:dyDescent="0.2">
      <c r="E94" s="34"/>
      <c r="F94" s="32"/>
    </row>
    <row r="95" spans="4:6" ht="30" customHeight="1" x14ac:dyDescent="0.2">
      <c r="E95" s="34"/>
    </row>
    <row r="96" spans="4:6" ht="30" customHeight="1" x14ac:dyDescent="0.2">
      <c r="E96" s="34"/>
    </row>
    <row r="97" spans="5:5" ht="30" customHeight="1" x14ac:dyDescent="0.2">
      <c r="E97" s="34"/>
    </row>
    <row r="98" spans="5:5" ht="30" customHeight="1" x14ac:dyDescent="0.2">
      <c r="E98" s="34"/>
    </row>
    <row r="99" spans="5:5" ht="30" customHeight="1" x14ac:dyDescent="0.2">
      <c r="E99" s="34"/>
    </row>
    <row r="100" spans="5:5" ht="30" customHeight="1" x14ac:dyDescent="0.2">
      <c r="E100" s="34"/>
    </row>
    <row r="101" spans="5:5" ht="30" customHeight="1" x14ac:dyDescent="0.2">
      <c r="E101" s="34"/>
    </row>
    <row r="102" spans="5:5" ht="30" customHeight="1" x14ac:dyDescent="0.2">
      <c r="E102" s="34"/>
    </row>
    <row r="103" spans="5:5" ht="30" customHeight="1" x14ac:dyDescent="0.2">
      <c r="E103" s="34"/>
    </row>
    <row r="104" spans="5:5" ht="30" customHeight="1" x14ac:dyDescent="0.2">
      <c r="E104" s="34"/>
    </row>
  </sheetData>
  <autoFilter ref="A3:H60"/>
  <sortState ref="A4:H60">
    <sortCondition ref="A3"/>
  </sortState>
  <mergeCells count="1">
    <mergeCell ref="A2:F2"/>
  </mergeCells>
  <pageMargins left="0.31496062992125984" right="0.31496062992125984" top="0.19685039370078741" bottom="0.19685039370078741" header="0.31496062992125984" footer="0.31496062992125984"/>
  <pageSetup paperSize="9" scale="7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AME MAUA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Tadeu Macrini</dc:creator>
  <cp:lastModifiedBy>Roseli</cp:lastModifiedBy>
  <cp:lastPrinted>2020-08-05T13:55:45Z</cp:lastPrinted>
  <dcterms:created xsi:type="dcterms:W3CDTF">2020-01-28T17:52:45Z</dcterms:created>
  <dcterms:modified xsi:type="dcterms:W3CDTF">2020-08-07T17:53:53Z</dcterms:modified>
</cp:coreProperties>
</file>