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3125" windowHeight="8835" tabRatio="703" activeTab="1"/>
  </bookViews>
  <sheets>
    <sheet name="CONTRATOS 2019" sheetId="12" r:id="rId1"/>
    <sheet name="CONTRATOS 2020" sheetId="30" r:id="rId2"/>
    <sheet name="Cronograma ato convocatorio" sheetId="28" state="hidden" r:id="rId3"/>
    <sheet name="Caixa" sheetId="4" state="hidden" r:id="rId4"/>
    <sheet name="STATUS" sheetId="20" state="hidden" r:id="rId5"/>
    <sheet name="Valores" sheetId="13" state="hidden" r:id="rId6"/>
    <sheet name="Relação para Medição 2017" sheetId="15" state="hidden" r:id="rId7"/>
    <sheet name="Vivo" sheetId="18" state="hidden" r:id="rId8"/>
  </sheets>
  <externalReferences>
    <externalReference r:id="rId9"/>
  </externalReferences>
  <definedNames>
    <definedName name="_xlnm._FilterDatabase" localSheetId="0" hidden="1">'CONTRATOS 2019'!$A$4:$I$57</definedName>
    <definedName name="_xlnm._FilterDatabase" localSheetId="1" hidden="1">'CONTRATOS 2020'!$A$4:$I$39</definedName>
    <definedName name="_xlnm._FilterDatabase" localSheetId="6" hidden="1">'Relação para Medição 2017'!$A$4:$M$85</definedName>
    <definedName name="_xlnm._FilterDatabase" localSheetId="4" hidden="1">STATUS!$A$7:$D$79</definedName>
    <definedName name="_xlnm.Print_Area" localSheetId="0">'CONTRATOS 2019'!$A$1:$I$57</definedName>
    <definedName name="_xlnm.Print_Area" localSheetId="1">'CONTRATOS 2020'!$A$1:$I$48</definedName>
    <definedName name="_xlnm.Print_Area" localSheetId="6">'Relação para Medição 2017'!$A$1:$M$85</definedName>
    <definedName name="GRUPO">'[1]GRUPO DESPESAS'!$B$2:$B$43</definedName>
    <definedName name="INDICE">'[1]GRUPO DESPESAS'!$D$2:$D$8</definedName>
    <definedName name="_xlnm.Print_Titles" localSheetId="0">'CONTRATOS 2019'!$3:$4</definedName>
    <definedName name="_xlnm.Print_Titles" localSheetId="1">'CONTRATOS 2020'!$3:$4</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8" i="13" l="1"/>
  <c r="AG5" i="13" l="1"/>
  <c r="AG4" i="13" l="1"/>
  <c r="AG3" i="13"/>
  <c r="BE15" i="13"/>
  <c r="BH15" i="13"/>
  <c r="BK15" i="13"/>
  <c r="BN16" i="13"/>
  <c r="BN18" i="13" s="1"/>
  <c r="BO16" i="13"/>
  <c r="BP16" i="13"/>
  <c r="BQ16" i="13"/>
  <c r="BR16" i="13"/>
  <c r="BS16" i="13"/>
  <c r="AS15" i="13" l="1"/>
  <c r="AS17" i="13" s="1"/>
  <c r="BK17" i="13"/>
  <c r="BH17" i="13"/>
  <c r="BE17" i="13"/>
  <c r="AP15" i="13" l="1"/>
  <c r="AP17" i="13" s="1"/>
  <c r="AM15" i="13"/>
  <c r="AM17" i="13" s="1"/>
  <c r="BB15" i="13" l="1"/>
  <c r="BB17" i="13" s="1"/>
  <c r="AY15" i="13" l="1"/>
  <c r="AY17" i="13" s="1"/>
  <c r="AV15" i="13" l="1"/>
  <c r="AV17" i="13" s="1"/>
  <c r="AJ5" i="13"/>
  <c r="AJ15" i="13" s="1"/>
  <c r="AJ17" i="13" s="1"/>
  <c r="AG15" i="13"/>
  <c r="AG17" i="13" s="1"/>
  <c r="AD15" i="13" l="1"/>
  <c r="AD17" i="13" s="1"/>
  <c r="AA15" i="13"/>
  <c r="AA17" i="13" s="1"/>
  <c r="X15" i="13"/>
  <c r="X17" i="13" s="1"/>
  <c r="U15" i="13"/>
  <c r="U17" i="13" s="1"/>
  <c r="R15" i="13" l="1"/>
  <c r="R17" i="13" s="1"/>
  <c r="O15" i="13"/>
  <c r="O17" i="13" s="1"/>
  <c r="L15" i="13" l="1"/>
  <c r="L17" i="13" s="1"/>
  <c r="I15" i="13"/>
  <c r="I17" i="13" s="1"/>
  <c r="F15" i="13"/>
  <c r="F17" i="13" s="1"/>
  <c r="B15" i="13"/>
  <c r="C15" i="13" l="1"/>
  <c r="B17" i="13" s="1"/>
</calcChain>
</file>

<file path=xl/comments1.xml><?xml version="1.0" encoding="utf-8"?>
<comments xmlns="http://schemas.openxmlformats.org/spreadsheetml/2006/main">
  <authors>
    <author>Juliana Kapczynski dos Santos</author>
  </authors>
  <commentList>
    <comment ref="T1" authorId="0">
      <text>
        <r>
          <rPr>
            <sz val="9"/>
            <color indexed="81"/>
            <rFont val="Segoe UI"/>
            <family val="2"/>
          </rPr>
          <t xml:space="preserve">Cada purificador custa R$ 59,00 - desmembrar
</t>
        </r>
      </text>
    </comment>
    <comment ref="O4" authorId="0">
      <text>
        <r>
          <rPr>
            <sz val="9"/>
            <color indexed="81"/>
            <rFont val="Segoe UI"/>
            <family val="2"/>
          </rPr>
          <t>A NF não foi lançada em fevereiro, pois houve negociação de reajuste e aguardamos autorização do Compras para pagar.
Como a NF não foi provisionada, ficou junto com a NF de março no sistema.</t>
        </r>
      </text>
    </comment>
    <comment ref="R4" authorId="0">
      <text>
        <r>
          <rPr>
            <b/>
            <sz val="9"/>
            <color indexed="81"/>
            <rFont val="Segoe UI"/>
            <family val="2"/>
          </rPr>
          <t>Nota fiscal não provisionada para fevereiro, no sistema consta no mês de março.</t>
        </r>
        <r>
          <rPr>
            <sz val="9"/>
            <color indexed="81"/>
            <rFont val="Segoe UI"/>
            <family val="2"/>
          </rPr>
          <t xml:space="preserve">
</t>
        </r>
      </text>
    </comment>
    <comment ref="AD5" authorId="0">
      <text>
        <r>
          <rPr>
            <b/>
            <sz val="9"/>
            <color indexed="81"/>
            <rFont val="Segoe UI"/>
            <family val="2"/>
          </rPr>
          <t>Parte Gizelda e Francisco</t>
        </r>
        <r>
          <rPr>
            <sz val="9"/>
            <color indexed="81"/>
            <rFont val="Segoe UI"/>
            <family val="2"/>
          </rPr>
          <t xml:space="preserve">
</t>
        </r>
      </text>
    </comment>
  </commentList>
</comments>
</file>

<file path=xl/comments2.xml><?xml version="1.0" encoding="utf-8"?>
<comments xmlns="http://schemas.openxmlformats.org/spreadsheetml/2006/main">
  <authors>
    <author>Juliana Kapczynski dos Santos</author>
  </authors>
  <commentList>
    <comment ref="H11" authorId="0">
      <text>
        <r>
          <rPr>
            <b/>
            <sz val="9"/>
            <color indexed="81"/>
            <rFont val="Segoe UI"/>
            <family val="2"/>
          </rPr>
          <t>O pagamento está distribuído da seguinte forma: 
R$ 13.850,00 - boleto ref. aos espólios Gizelda (50% e Francisco (50%)
R$ 1.978,57 - ref.Luiz Augusto
R$ 1.978,57 - ref. Maria Lucia
R$ 1.978,57 - ref. Luiz Geraldo
R$ 1.978,57 - ref. Luiz Antonio
R$ 1.978,57 - ref. Luiz Vicente
R$ 1.978,57 - ref. Ida Brant
R$ 1.978,57 - ref. Maria da Glória
Total 7 herdeiros: R$ 13.850,00</t>
        </r>
      </text>
    </comment>
    <comment ref="H16" authorId="0">
      <text>
        <r>
          <rPr>
            <b/>
            <sz val="9"/>
            <color indexed="81"/>
            <rFont val="Segoe UI"/>
            <family val="2"/>
          </rPr>
          <t>R$ 3.900,00 prestação de serviço
R$ 650,00 locação</t>
        </r>
        <r>
          <rPr>
            <sz val="9"/>
            <color indexed="81"/>
            <rFont val="Segoe UI"/>
            <family val="2"/>
          </rPr>
          <t xml:space="preserve">
</t>
        </r>
      </text>
    </comment>
    <comment ref="H25" authorId="0">
      <text>
        <r>
          <rPr>
            <b/>
            <sz val="9"/>
            <color indexed="81"/>
            <rFont val="Segoe UI"/>
            <family val="2"/>
          </rPr>
          <t>Média mensal 2017</t>
        </r>
      </text>
    </comment>
    <comment ref="H27" authorId="0">
      <text>
        <r>
          <rPr>
            <b/>
            <sz val="9"/>
            <color indexed="81"/>
            <rFont val="Segoe UI"/>
            <family val="2"/>
          </rPr>
          <t>R$ 810,00 - locação de máquinas de café
R$ 1710,00 média mensal de insumos</t>
        </r>
        <r>
          <rPr>
            <sz val="9"/>
            <color indexed="81"/>
            <rFont val="Segoe UI"/>
            <family val="2"/>
          </rPr>
          <t xml:space="preserve">
</t>
        </r>
      </text>
    </comment>
    <comment ref="H29" authorId="0">
      <text>
        <r>
          <rPr>
            <b/>
            <sz val="9"/>
            <color indexed="81"/>
            <rFont val="Segoe UI"/>
            <family val="2"/>
          </rPr>
          <t>Média mensal 2017</t>
        </r>
      </text>
    </comment>
    <comment ref="H31" authorId="0">
      <text>
        <r>
          <rPr>
            <b/>
            <sz val="9"/>
            <color indexed="81"/>
            <rFont val="Segoe UI"/>
            <family val="2"/>
          </rPr>
          <t>Média mensal 2017</t>
        </r>
      </text>
    </comment>
    <comment ref="H39" authorId="0">
      <text>
        <r>
          <rPr>
            <b/>
            <sz val="9"/>
            <color indexed="81"/>
            <rFont val="Segoe UI"/>
            <family val="2"/>
          </rPr>
          <t>R$ 2.947,74 - locação de equipamentos (fixo)
R$ 4.457,54 média impressões 2017</t>
        </r>
      </text>
    </comment>
    <comment ref="H40" authorId="0">
      <text>
        <r>
          <rPr>
            <b/>
            <sz val="9"/>
            <color indexed="81"/>
            <rFont val="Segoe UI"/>
            <family val="2"/>
          </rPr>
          <t>Média mensal 2017</t>
        </r>
        <r>
          <rPr>
            <sz val="9"/>
            <color indexed="81"/>
            <rFont val="Segoe UI"/>
            <family val="2"/>
          </rPr>
          <t xml:space="preserve">
</t>
        </r>
      </text>
    </comment>
    <comment ref="G44" authorId="0">
      <text>
        <r>
          <rPr>
            <b/>
            <sz val="9"/>
            <color indexed="81"/>
            <rFont val="Segoe UI"/>
            <family val="2"/>
          </rPr>
          <t xml:space="preserve">Data de recebimento dos aparelhos
</t>
        </r>
        <r>
          <rPr>
            <sz val="9"/>
            <color indexed="81"/>
            <rFont val="Segoe UI"/>
            <family val="2"/>
          </rPr>
          <t xml:space="preserve">
</t>
        </r>
      </text>
    </comment>
    <comment ref="H44" authorId="0">
      <text>
        <r>
          <rPr>
            <b/>
            <sz val="9"/>
            <color indexed="81"/>
            <rFont val="Segoe UI"/>
            <family val="2"/>
          </rPr>
          <t>Média mensal 2017</t>
        </r>
        <r>
          <rPr>
            <sz val="9"/>
            <color indexed="81"/>
            <rFont val="Segoe UI"/>
            <family val="2"/>
          </rPr>
          <t xml:space="preserve">
</t>
        </r>
      </text>
    </comment>
    <comment ref="G45" authorId="0">
      <text>
        <r>
          <rPr>
            <b/>
            <sz val="9"/>
            <color indexed="81"/>
            <rFont val="Segoe UI"/>
            <family val="2"/>
          </rPr>
          <t>Contrato sem data no campo de assinatura.
Considerei a data do MIC.</t>
        </r>
        <r>
          <rPr>
            <sz val="9"/>
            <color indexed="81"/>
            <rFont val="Segoe UI"/>
            <family val="2"/>
          </rPr>
          <t xml:space="preserve">
</t>
        </r>
      </text>
    </comment>
    <comment ref="H45" authorId="0">
      <text>
        <r>
          <rPr>
            <b/>
            <sz val="9"/>
            <color indexed="81"/>
            <rFont val="Segoe UI"/>
            <family val="2"/>
          </rPr>
          <t>Média mensal 2017</t>
        </r>
      </text>
    </comment>
    <comment ref="H46" authorId="0">
      <text>
        <r>
          <rPr>
            <b/>
            <sz val="9"/>
            <color indexed="81"/>
            <rFont val="Segoe UI"/>
            <family val="2"/>
          </rPr>
          <t>Média mensal 2017</t>
        </r>
        <r>
          <rPr>
            <sz val="9"/>
            <color indexed="81"/>
            <rFont val="Segoe UI"/>
            <family val="2"/>
          </rPr>
          <t xml:space="preserve">
</t>
        </r>
      </text>
    </comment>
    <comment ref="G47" authorId="0">
      <text>
        <r>
          <rPr>
            <b/>
            <sz val="9"/>
            <color indexed="81"/>
            <rFont val="Segoe UI"/>
            <family val="2"/>
          </rPr>
          <t>Considerei a data do MIC.</t>
        </r>
      </text>
    </comment>
  </commentList>
</comments>
</file>

<file path=xl/sharedStrings.xml><?xml version="1.0" encoding="utf-8"?>
<sst xmlns="http://schemas.openxmlformats.org/spreadsheetml/2006/main" count="1749" uniqueCount="488">
  <si>
    <t>Situação</t>
  </si>
  <si>
    <t>Prestação de Serviços</t>
  </si>
  <si>
    <t>Ativo</t>
  </si>
  <si>
    <t>Encerrado</t>
  </si>
  <si>
    <t>prestacao</t>
  </si>
  <si>
    <t>Fornecedor</t>
  </si>
  <si>
    <t>Locação</t>
  </si>
  <si>
    <t xml:space="preserve">Tipo </t>
  </si>
  <si>
    <t xml:space="preserve">Objeto </t>
  </si>
  <si>
    <t xml:space="preserve">Razão Social/Nome </t>
  </si>
  <si>
    <t xml:space="preserve">CNPJ/CPF </t>
  </si>
  <si>
    <t xml:space="preserve">Ínicio </t>
  </si>
  <si>
    <t xml:space="preserve">Término </t>
  </si>
  <si>
    <t>Prestação de Serviço</t>
  </si>
  <si>
    <t>Ally Terceirização e Serviços Ltda. ME</t>
  </si>
  <si>
    <t>19.448.300/0001-66</t>
  </si>
  <si>
    <t>Serviço de Higienização</t>
  </si>
  <si>
    <t xml:space="preserve">  Dia 05 do mês subsequente</t>
  </si>
  <si>
    <t>Não há</t>
  </si>
  <si>
    <t>05.598.403/0001-06</t>
  </si>
  <si>
    <t>Locação de Gerador</t>
  </si>
  <si>
    <t xml:space="preserve">  Dia 10 do mês subsequente</t>
  </si>
  <si>
    <t>Ar Comfrio Manutenção de Ar Condicionado em Geral Ltda - ME</t>
  </si>
  <si>
    <t>00.593.246/0001-14</t>
  </si>
  <si>
    <t>Manutenção Preventiva em Equipamentos de Ar Condiconado</t>
  </si>
  <si>
    <t xml:space="preserve"> Dia 25 do mês subsequente </t>
  </si>
  <si>
    <t>Programa de Estágio</t>
  </si>
  <si>
    <t xml:space="preserve">  Dia 15 do mês subsequente</t>
  </si>
  <si>
    <t>Locação Imóvel</t>
  </si>
  <si>
    <t>Locação de Imóvel (12º Andar)</t>
  </si>
  <si>
    <t xml:space="preserve">Condomínio Edifício Andraus </t>
  </si>
  <si>
    <t>53.819.884/0001-77</t>
  </si>
  <si>
    <t>Locação de 15m2, localizado na cobertura do Edifício Andraus</t>
  </si>
  <si>
    <t xml:space="preserve">  Dia 15 do mês vigênte.</t>
  </si>
  <si>
    <t xml:space="preserve">Prestação de Serviço </t>
  </si>
  <si>
    <t xml:space="preserve">Infraestrutura, Implantação, Desenvolvimento e Suporte Técnico de Sistema </t>
  </si>
  <si>
    <t xml:space="preserve">  Dia 15 do mês da prestação </t>
  </si>
  <si>
    <t>40.432.544/0001-47</t>
  </si>
  <si>
    <t>Link de internet de 4 Mbps com IP Dedicado</t>
  </si>
  <si>
    <t xml:space="preserve">  Dia 25 do mês da prestação </t>
  </si>
  <si>
    <t xml:space="preserve">Equinix do Brasil Soluções de Tecnologia em informática S.A.                </t>
  </si>
  <si>
    <t>03.672.254/0001-44</t>
  </si>
  <si>
    <t>Prestação de Serviço, locação, cessão de direito de uso e oferecimento de infraestrutura do INTERNET HOSTING CENTER</t>
  </si>
  <si>
    <t xml:space="preserve">  Dia 5 do mês subsequente</t>
  </si>
  <si>
    <t>IMF Tecnologia para Saúde Ltda.</t>
  </si>
  <si>
    <t>07.140.025/0001-30</t>
  </si>
  <si>
    <t>Locação de equipamentos de telemedicina</t>
  </si>
  <si>
    <t xml:space="preserve">  Dia 10 do mês subsequente.</t>
  </si>
  <si>
    <t>Telefonia</t>
  </si>
  <si>
    <t>Intelig Telecomunicações Ltda.</t>
  </si>
  <si>
    <t>02.421.421/0006-26</t>
  </si>
  <si>
    <t>Telefonia Fixa E1 - DDR Digital 30 ramais</t>
  </si>
  <si>
    <t xml:space="preserve"> Dia 15 de cada mês</t>
  </si>
  <si>
    <t>Lave Bras Serviços Ltda</t>
  </si>
  <si>
    <t>06.272.575/0028-60</t>
  </si>
  <si>
    <t>Lavagem, secagem, passagem e embalagem de enxovais e uniformes.</t>
  </si>
  <si>
    <t>Linha Livre Eletrônica Ltda - EPP</t>
  </si>
  <si>
    <t>Manutenção preventiva e corretiva do PABX</t>
  </si>
  <si>
    <t xml:space="preserve">  Dia 25 do mês subsequente.</t>
  </si>
  <si>
    <t>03.344.829/0001-08</t>
  </si>
  <si>
    <t xml:space="preserve">  Dia 15 do mês subsequente.</t>
  </si>
  <si>
    <t>Refeição</t>
  </si>
  <si>
    <t>Mariel Alimentos Ltda. EPP</t>
  </si>
  <si>
    <t>05.614.321/0001-08</t>
  </si>
  <si>
    <t>Fornecimento de Lanches</t>
  </si>
  <si>
    <t xml:space="preserve">  Dia 10  do mês subsequente.</t>
  </si>
  <si>
    <t>Nasa Laboratório Bio Clínico Ltda.</t>
  </si>
  <si>
    <t>46.502.423/0001-00</t>
  </si>
  <si>
    <t>10 dias após a entrega da fatura</t>
  </si>
  <si>
    <t>NTX Comércio Consultoria e Serviços Ltda.</t>
  </si>
  <si>
    <t>07.282.970/0001-76</t>
  </si>
  <si>
    <t>Sistema de gerenciamento eletrônico de documentos</t>
  </si>
  <si>
    <t xml:space="preserve">  Dia 15 do mês subsequente </t>
  </si>
  <si>
    <t>Locação de equipamento</t>
  </si>
  <si>
    <t>05.850.893/0001-88</t>
  </si>
  <si>
    <t xml:space="preserve">Locação de URA </t>
  </si>
  <si>
    <t>Praxxis Controle Integrado de Pragas Ltda</t>
  </si>
  <si>
    <t>Serviço de desinsetização e desratização</t>
  </si>
  <si>
    <t xml:space="preserve"> Dia 15 do mês subsequente</t>
  </si>
  <si>
    <t>Roger Moto Express Ltda</t>
  </si>
  <si>
    <t>02.018.833/0001-05</t>
  </si>
  <si>
    <t>Transporte de documentos e pequenas cargas através de moto fretista</t>
  </si>
  <si>
    <t>Sistema de gerenciamento patrimonial</t>
  </si>
  <si>
    <t>Prestação de Serviços, locação de equipamentos e fornecimento de insumos</t>
  </si>
  <si>
    <t>Tecnoset Informática Produtos e Serviços Ltda.</t>
  </si>
  <si>
    <t>64.799.539/0001-35</t>
  </si>
  <si>
    <t>Outsourcing de Impressão</t>
  </si>
  <si>
    <t>TWW do Brasil S.A.</t>
  </si>
  <si>
    <t>Serviço de transmissão de mensagens curtas de texto via sistema de telefonia móvel.</t>
  </si>
  <si>
    <t>Telefonia Móvel</t>
  </si>
  <si>
    <t xml:space="preserve">  Dia 3 do mês subsequente</t>
  </si>
  <si>
    <t>Serviço 0800 Flat</t>
  </si>
  <si>
    <t>Telefonia Fixa E1 - DDR Digital 30 ramais Contingência</t>
  </si>
  <si>
    <t xml:space="preserve"> Dia 24 do mês subsequente</t>
  </si>
  <si>
    <t>IP Dedicado 10 Mbps - Telemedicina</t>
  </si>
  <si>
    <t xml:space="preserve"> Dia 27 do mês subsequente</t>
  </si>
  <si>
    <t>IP Dedicado 2.048 kbps - Telemedicina                        Hospital Municipal Dr. Arthur Domingues Pinto</t>
  </si>
  <si>
    <t>IP Dedicado 2.048 kbps - Telemedicina                        P.S. Zona Noroeste Sepros</t>
  </si>
  <si>
    <t>IP Dedicado 2.048 kbps - Telemedicina                        UPA Jardim Boa Esperança</t>
  </si>
  <si>
    <t xml:space="preserve">IP Dedicado 2.048 kbps - Telemedicina                        P.S. Central Sepros </t>
  </si>
  <si>
    <t>IP Dedicado 2.048 kbps - Telemedicina                        Santa Casa de Santos PPA</t>
  </si>
  <si>
    <t>IP Dedicado 2.048 kbps - Telemedicina                        UPA Samambaia</t>
  </si>
  <si>
    <t>IP Dedicado 2.048 kbps - Telemedicina                        UPA Enseada</t>
  </si>
  <si>
    <t>IP Dedicado 2.048 kbps - Telemedicina                        DRS 4</t>
  </si>
  <si>
    <t>IP Dedicado 2.048 kbps - Telemedicina                        Upa Vicente de Carvalho</t>
  </si>
  <si>
    <t>IP Dedicado 2.048 kbps - Telemedicina                        UPA Parque São Luiz Mario Ruivo</t>
  </si>
  <si>
    <t>IP Dedicado 2.048 kbps - Telemedicina                        Pronto Atendimento Humaitá São Vicente</t>
  </si>
  <si>
    <t>IP Dedicado 2.048 kbps - Telemedicina                        UPA Itanhaém</t>
  </si>
  <si>
    <t>IP Dedicado 2.048 kbps - Telemedicina                        P.S. Quietude</t>
  </si>
  <si>
    <t>IP Dedicado 2.048 kbps - Telemedicina                        P.S. Inf. De Cubatão Enf. Joaquim Nogueira</t>
  </si>
  <si>
    <t>IP Dedicado 2.048 kbps - Telemedicina                        P.S. Central de Guiomar Ferreira Roebbelen</t>
  </si>
  <si>
    <t>IP Dedicado 2.048 kbps - Telemedicina                        Hospital Estadual Guilherme Álvaro</t>
  </si>
  <si>
    <t xml:space="preserve">IP Dedicado 2.048 kbps - Telemedicina                        P.S. da Zona Leste Sepros </t>
  </si>
  <si>
    <t>IP Dedicado 2.048 kbps - Telemedicina                        Hosp. e Maternidade Dr. Adoniran Correia Campos</t>
  </si>
  <si>
    <t>IP Dedicado 2.048 kbps - Telemedicina                        P.S. Central de Mongaguá</t>
  </si>
  <si>
    <t>IP Dedicado 2.048 kbps - Telemedicina                        P.S. Central Boqueirão</t>
  </si>
  <si>
    <t>IP Dedicado 2.048 kbps - Telemedicina                        UPA Peruíbe</t>
  </si>
  <si>
    <t>IP Dedicado 2.048 kbps - Telemedicina                        Hospital Santo Amaro</t>
  </si>
  <si>
    <t>IP Dedicado 2.048 kbps - Telemedicina                        Consaúde Hospital Regional de Itanhaém</t>
  </si>
  <si>
    <t>IP Dedicado 2.048 kbps - Telemedicina                        UPA Rodoviária</t>
  </si>
  <si>
    <t>IP Dedicado 2.048 kbps - Telemedicina                        P.S. Agenor de Campos</t>
  </si>
  <si>
    <t>IP Dedicado 2.048 kbps - Telemedicina                        Hospital Geral de Bertioga</t>
  </si>
  <si>
    <t xml:space="preserve">IP Dedicado 2.048 kbps - Telemedicina                       Hospital Municipal de São Vicente CREI            </t>
  </si>
  <si>
    <t>IP Dedicado 10 Mbps - CROSS</t>
  </si>
  <si>
    <t xml:space="preserve">  Dia 27 do mês subsequente</t>
  </si>
  <si>
    <t>Prestação de Serviço e locação de equipamentos</t>
  </si>
  <si>
    <t>Whirlpool S.A.</t>
  </si>
  <si>
    <t xml:space="preserve">Locação de purificador de água </t>
  </si>
  <si>
    <t xml:space="preserve">  Dia 10 do mês subsequente </t>
  </si>
  <si>
    <t>Wireless Comm Services Ltda.</t>
  </si>
  <si>
    <t>09.520.219/0001-96</t>
  </si>
  <si>
    <t>Serviço Lan-to-Lan de 4Mbps via rádio digital</t>
  </si>
  <si>
    <t>Yuri Moraes Bedini ME</t>
  </si>
  <si>
    <t>Assessoria Técnica Prevenção de sinistro</t>
  </si>
  <si>
    <t>Nº</t>
  </si>
  <si>
    <t>Code Integrando Talentos LTDA. ME</t>
  </si>
  <si>
    <t>Claro S.A (Embratel)</t>
  </si>
  <si>
    <t>Luis Guilherme Ortiz Audi ME</t>
  </si>
  <si>
    <t>Locação e fornecimento de insumos</t>
  </si>
  <si>
    <t>Locação de Máquina de Café e fornecimento de insumos</t>
  </si>
  <si>
    <t>Serviço de Medicina Diagnóstica</t>
  </si>
  <si>
    <t>Setape Tecnologia da Informação Ltda. EPP</t>
  </si>
  <si>
    <t>Dia 25 do mês subsequente</t>
  </si>
  <si>
    <t>Alan de Souza Maximiano da Silva - ME</t>
  </si>
  <si>
    <t>21.811.108/0001-34</t>
  </si>
  <si>
    <t xml:space="preserve">Manutenção preventiva e corretiva do sistema de CCTV, de alarme de incêndio e controle de acesso </t>
  </si>
  <si>
    <t>Locação de equipamento prestação de serviço</t>
  </si>
  <si>
    <t>HMJ Comércio, Serviços e Locação de Grupos Geradores Ltda. ME</t>
  </si>
  <si>
    <t>06.201.269/0001-12</t>
  </si>
  <si>
    <t>Locação de 1 (um) grupo gerador e manutenção preventiva e corretiva de dois geradores</t>
  </si>
  <si>
    <t>Duosystem Tecnologia e Informática Ltda</t>
  </si>
  <si>
    <t>Mandic S.A</t>
  </si>
  <si>
    <t>04.700.392/0001-52</t>
  </si>
  <si>
    <t>Serviços de tecnologia em nuvem</t>
  </si>
  <si>
    <t>Dia 20 do mês subsequente</t>
  </si>
  <si>
    <t>Mdnet Serviços, Tecnologia e Comércio de Produtos Ltda.</t>
  </si>
  <si>
    <t>03.195.549/0001-77</t>
  </si>
  <si>
    <t>Dia 15 do mês de prestação do serviço</t>
  </si>
  <si>
    <t>58.921.792/0001-17</t>
  </si>
  <si>
    <t>Dia 25 do mês de prestação do serviço</t>
  </si>
  <si>
    <t>Sisqual - Empresa de Pesquisa e Desenvolvimento de Sistemas de Informação Ltda.</t>
  </si>
  <si>
    <t>14.454.963/0001-70</t>
  </si>
  <si>
    <t>Versatil Limpadora e Manutenção Ltda. EPP</t>
  </si>
  <si>
    <t>06.257.468/0001-42</t>
  </si>
  <si>
    <t>Dia 15 do mês subsequente</t>
  </si>
  <si>
    <t xml:space="preserve">Telefonica Data S.A. </t>
  </si>
  <si>
    <t>04.027.547/0036-61</t>
  </si>
  <si>
    <t>Dia 26 do mês de locação</t>
  </si>
  <si>
    <t>PCS Software e Serviços Ltda.</t>
  </si>
  <si>
    <t xml:space="preserve">Telefonica Brasil S.A. (Vivo) </t>
  </si>
  <si>
    <t>003.645.098-72                            005.011.158-20                               62.801.162/0001-86                            039.109.388-68                                        007.032.308-91                                044.725.378-69                                  277.845.098-04                                              403.886.708-00                                 533.086.208-63                         309.530.038-76                         011.773.908-17</t>
  </si>
  <si>
    <t>Suporte técnico em informática</t>
  </si>
  <si>
    <t>Licença de software</t>
  </si>
  <si>
    <t xml:space="preserve">Sistema de gestão de custos </t>
  </si>
  <si>
    <t>Higienização</t>
  </si>
  <si>
    <t>Locação de notebook</t>
  </si>
  <si>
    <t>Locação de computadores All in One</t>
  </si>
  <si>
    <t xml:space="preserve">Telefonia </t>
  </si>
  <si>
    <t xml:space="preserve">(50%) Locadores Primários:                                                                    &gt; Espólio de Francisco Manuel de Souza Queiroz Ferraz                                                                            &gt; Espólio de Gizelda Estella Morelli Ferraz                                                             Procuradora dos supracitados: GTA Gestão Imobiliária Ltda.                                                                                                                   Inventariante dos supracitados: Carlos Souza Queiroz Ferraz                                                                                                                                                            (50%) Locadores Secundários:                                                                    &gt; Luiz Augusto de Souza Queiroz Ferraz                                                        &gt; Maria Lucia Ferraz Bueno                                                                                                              &gt; Luiz Geraldo de Souza Queiroz Ferraz                                                                                      &gt; Luiz Antonio de Souza Queiroz Ferraz                                                                                             &gt; Luiz Vicente de Souza Queiroz Ferraz                                                                                       &gt; Ida Brant de Carvalho                                                                                                    &gt; Maria da Gloria Ferraz Gevertz                          </t>
  </si>
  <si>
    <t>OBSERVAÇÕES</t>
  </si>
  <si>
    <t>Wireless Comm Services Ltda</t>
  </si>
  <si>
    <t>Yuri Moraes Bedini - ME</t>
  </si>
  <si>
    <t>Assessoria técnica prevenção sinistro</t>
  </si>
  <si>
    <t>Isenção de reajuste em 01/01/2018 conforme negociado com o Dep. de Compras Seconci.</t>
  </si>
  <si>
    <t>Planisa Tech Consultoria e Desenvolvimento Ltda.</t>
  </si>
  <si>
    <t>-</t>
  </si>
  <si>
    <t>Luis G O Audi</t>
  </si>
  <si>
    <t>jan</t>
  </si>
  <si>
    <t>fev</t>
  </si>
  <si>
    <t>mar</t>
  </si>
  <si>
    <t>abr</t>
  </si>
  <si>
    <t>mai</t>
  </si>
  <si>
    <t>jun</t>
  </si>
  <si>
    <t>jul</t>
  </si>
  <si>
    <t>ago</t>
  </si>
  <si>
    <t>set</t>
  </si>
  <si>
    <t>out</t>
  </si>
  <si>
    <t>nov</t>
  </si>
  <si>
    <t>dez</t>
  </si>
  <si>
    <t>Insumos</t>
  </si>
  <si>
    <t>Total 2018</t>
  </si>
  <si>
    <t>Competência</t>
  </si>
  <si>
    <t>Subtotal</t>
  </si>
  <si>
    <t>Linha Livre</t>
  </si>
  <si>
    <t>Valor</t>
  </si>
  <si>
    <t>Siqual</t>
  </si>
  <si>
    <t>Mdnet</t>
  </si>
  <si>
    <t>Lavebras</t>
  </si>
  <si>
    <t>Lavebras Gestão de Têxteis S.A</t>
  </si>
  <si>
    <t>Whirlpool</t>
  </si>
  <si>
    <t>Praxxis</t>
  </si>
  <si>
    <t>Andraus - Locação cobertura</t>
  </si>
  <si>
    <t>Aluguel 12 andar Andraus</t>
  </si>
  <si>
    <t>Mariel</t>
  </si>
  <si>
    <t>Vivo Móvel</t>
  </si>
  <si>
    <t>IMF Tecnologia</t>
  </si>
  <si>
    <t>TWW</t>
  </si>
  <si>
    <t>Alan SMS</t>
  </si>
  <si>
    <t>Vivo IP Dedicado</t>
  </si>
  <si>
    <t>Vivo 0800</t>
  </si>
  <si>
    <t>NASA</t>
  </si>
  <si>
    <t>Versátil</t>
  </si>
  <si>
    <t>Duosystem</t>
  </si>
  <si>
    <t>Vivo DDR (Contingência)</t>
  </si>
  <si>
    <t>TIM S.A</t>
  </si>
  <si>
    <r>
      <t xml:space="preserve">UNIDADE: CENTRAL DE REGULAÇÃO DE OFERTAS DE SERVIÇOS DE SAÚDE -CROSS                                                                                                                                                                                                                                                                              </t>
    </r>
    <r>
      <rPr>
        <b/>
        <sz val="6"/>
        <rFont val="Verdana"/>
        <family val="2"/>
      </rPr>
      <t xml:space="preserve"> </t>
    </r>
    <r>
      <rPr>
        <b/>
        <sz val="12"/>
        <rFont val="Verdana"/>
        <family val="2"/>
      </rPr>
      <t xml:space="preserve">RELAÇÃO DE CONTRATOS </t>
    </r>
  </si>
  <si>
    <t xml:space="preserve">Vigência </t>
  </si>
  <si>
    <t xml:space="preserve">Data de Início da Prestação dos Serviços </t>
  </si>
  <si>
    <r>
      <t>Valor Mensal</t>
    </r>
    <r>
      <rPr>
        <b/>
        <sz val="9"/>
        <color rgb="FFFF0000"/>
        <rFont val="Verdana"/>
        <family val="2"/>
      </rPr>
      <t xml:space="preserve"> </t>
    </r>
  </si>
  <si>
    <r>
      <t>Valor Anual</t>
    </r>
    <r>
      <rPr>
        <b/>
        <sz val="9"/>
        <color rgb="FFFF0000"/>
        <rFont val="Verdana"/>
        <family val="2"/>
      </rPr>
      <t xml:space="preserve"> </t>
    </r>
  </si>
  <si>
    <r>
      <t xml:space="preserve">Valor Mensal Fixo ou Variável? </t>
    </r>
    <r>
      <rPr>
        <b/>
        <sz val="6"/>
        <color rgb="FFFF0000"/>
        <rFont val="Verdana"/>
        <family val="2"/>
      </rPr>
      <t/>
    </r>
  </si>
  <si>
    <r>
      <t>Forma de Pagamento</t>
    </r>
    <r>
      <rPr>
        <b/>
        <sz val="9"/>
        <color rgb="FFFF0000"/>
        <rFont val="Verdana"/>
        <family val="2"/>
      </rPr>
      <t xml:space="preserve">  </t>
    </r>
  </si>
  <si>
    <r>
      <t>Multa / Juros Moratórios</t>
    </r>
    <r>
      <rPr>
        <b/>
        <sz val="9"/>
        <color rgb="FFFF0000"/>
        <rFont val="Verdana"/>
        <family val="2"/>
      </rPr>
      <t xml:space="preserve"> </t>
    </r>
  </si>
  <si>
    <t xml:space="preserve">Situação   </t>
  </si>
  <si>
    <t>Actionline Telemarketing do Brasil Ltda.</t>
  </si>
  <si>
    <t>02.379.828/0001-28</t>
  </si>
  <si>
    <t>Serviços de Central de Atendimento</t>
  </si>
  <si>
    <t>Fixo</t>
  </si>
  <si>
    <t>Agesp Eletrônica Ltda. EPP</t>
  </si>
  <si>
    <r>
      <rPr>
        <b/>
        <u/>
        <sz val="9"/>
        <color theme="1"/>
        <rFont val="Verdana"/>
        <family val="2"/>
      </rPr>
      <t>(50%) Locadores Primários</t>
    </r>
    <r>
      <rPr>
        <b/>
        <sz val="9"/>
        <color theme="1"/>
        <rFont val="Verdana"/>
        <family val="2"/>
      </rPr>
      <t xml:space="preserve">:                                                                    &gt; Espólio de Francisco Manuel de Souza Queiroz Ferraz                                                                                                   &gt; Espólio de Gizelda Estella Morelli Ferraz                                                             Procuradora dos supracitados: GTA Gestão Imobiliária Ltda.                                                                                                                   Inventariante dos supracitados: Carlos Souza Queiroz Ferraz                                                                                                                                                            (50%) </t>
    </r>
    <r>
      <rPr>
        <b/>
        <u/>
        <sz val="9"/>
        <color theme="1"/>
        <rFont val="Verdana"/>
        <family val="2"/>
      </rPr>
      <t>Locadores Secundários</t>
    </r>
    <r>
      <rPr>
        <b/>
        <sz val="9"/>
        <color theme="1"/>
        <rFont val="Verdana"/>
        <family val="2"/>
      </rPr>
      <t xml:space="preserve">:                                                                    &gt; Luiz Augusto de Souza Queiroz Ferraz                                                        &gt; Maria Lucia Ferraz Bueno                                                                                                              &gt; Luiz Geraldo de Souza Queiroz Ferraz                                                                                      &gt; Luiz Antonio de Souza Queiroz Ferraz                                                                                             &gt; Luiz Vicente de Souza Queiroz Ferraz                                                                                       &gt; Ida Brant de Carvalho                                                                                                    &gt; Maria da Gloria Ferraz Gevertz                          </t>
    </r>
  </si>
  <si>
    <t>Ideecon Consultoria Empresarial Ltda</t>
  </si>
  <si>
    <t>10.429.717/0001-07</t>
  </si>
  <si>
    <t>Desenvolvimento de pesquisa de remuneração</t>
  </si>
  <si>
    <t>Pagamento em 2 parcelas</t>
  </si>
  <si>
    <t>Primeira parcela 10 (dez) dias após aceite e última parcela após finalização dos serviços</t>
  </si>
  <si>
    <t>Variável</t>
  </si>
  <si>
    <t>Mensal</t>
  </si>
  <si>
    <t>Planisa Planejamento e Organização de Instituições de Saúde S/S Ltda.</t>
  </si>
  <si>
    <t>Fixo locação de equipamentos                      Variável fotocópias</t>
  </si>
  <si>
    <t>,</t>
  </si>
  <si>
    <t>Reajuste negociado em 1,5% pelo Compras, aplicado a partir de maio de 2018. Aguardando assinatura do presidente.</t>
  </si>
  <si>
    <t>Pendente atualização documental anual.</t>
  </si>
  <si>
    <t>Maestro Locadora de Veículos S.A</t>
  </si>
  <si>
    <t>08.795.211/0001-70</t>
  </si>
  <si>
    <t>&gt; A razão social foi alterada conforme informado em fatura, porém é necessário que a Intelig envie atualização do Contrato Social.                                                                                                                    &gt; Aguardando envio dos documentos para atualização contratual, solicitação realizada em 19/04/2018 e cobrado em 26/04/2018. Cobrado em 07/06/2018</t>
  </si>
  <si>
    <t>Aguardando documentos solicitados em 07/06/2018. Esta empresa está com pendência de envio de documentação desde 2017, caso não seja regularizado, retomar processo de substituição imediatamente. Cinthia (Compras já iniciou um processo em 2017 porém foi congelado por falta de fornecedor). COBREI EM 20/06.</t>
  </si>
  <si>
    <t>Aguardando envio dos documentos, solicitados em 29/05/2018. Enviado ART, Vigilância e Alvará. Aguardando o restante dos documentos.</t>
  </si>
  <si>
    <t>Em 12/07, foi enviado ao compras o MIC para prorrogação do fim de prazo contratual, em função da negociação corporativa.</t>
  </si>
  <si>
    <t>Em maio de 2015, foi elaborada e enviada uma RFP para novo processo de cotação. Aguardando Compras.</t>
  </si>
  <si>
    <t>Atualização documental anual enviada em 24/07/2018 para Dep. de Compras.</t>
  </si>
  <si>
    <t>IMF Tecnologia para Saúde Eireli</t>
  </si>
  <si>
    <t>Atualização documental anual enviada em 24/07/2018 para Dep. de Compras. Houve alteração de razão social de Ltda para Eireli e de endereço, conforme Contrato Social datado de 06/03/2018.</t>
  </si>
  <si>
    <t>Pendente Marcelo Franco regularizar a documentação de 2016.</t>
  </si>
  <si>
    <t>Documentar o reajuste de 2018</t>
  </si>
  <si>
    <t>Em 03/2018, a Planisa Planejamento e Organização de Instituições de Saúde Ltda. cedeu o contrato firmado com a CROSS para Planisa Tech Consultoria e Desenvolvimento S.A. Considerando apenas a alteração de CNPJ e Razão Social, não foi emitido Aditivo contratual, sendo considerada apenas a declaração da Contratada acerca desta mudança.</t>
  </si>
  <si>
    <t>Em 27/07/2018, foi enviado ao Compras, o processo para ampliação de 8 portas da URA de pesquisa de satisfação, contendo o MIC, a proposta e o relatório de pagamento, com data de início em 11/09/2018.                                                                    Em 31/07/2018, enviada a proposta, MIC e relatório de pagamentos assinados, referente ao processo de ampliação de gravação de ramais, para os programas do CAT. Data de início 17/09.</t>
  </si>
  <si>
    <t>Em 27/07/2018, recebemos malote do Compras, contendo o MIC, informe de reajuste e relatório de pagamentos, para coleta de assinaturas da Superintendência e Gerência Executiva.                                                        Em 31/07/2018, enviamos os documentos assinados para Compras. Aguardando emissão de Anexo Contratual.</t>
  </si>
  <si>
    <t>Em 06/07/2018, Tatiani Favacho coletou as assinaturas no MIC e Informe de Reajuste, encaminhados à CROSS pelo Compras e devolveu os documentos para emissão de novo anexo.                                                             Em 07/08/2018, coletamos assinatura da CROSS, o anexo 9 estava assinado pela contratada e testemunha. Enviamos ao compras na mesma data.</t>
  </si>
  <si>
    <t>Houve um processo para aumentar a velocidade e valor em 06/2017, porém Marcio Tanaka informou que a Contratada recuou e não assinou o aditivo, portanto, a alteração não ocorreu. Este processo está em stand-by.</t>
  </si>
  <si>
    <t>A compra do software foi concluída. Verificar se podemos considerar encerrado, por se tratar de contrato tripartite.</t>
  </si>
  <si>
    <r>
      <rPr>
        <b/>
        <sz val="8"/>
        <color theme="1"/>
        <rFont val="Verdana"/>
        <family val="2"/>
      </rPr>
      <t>24/05/2018 -</t>
    </r>
    <r>
      <rPr>
        <sz val="8"/>
        <color theme="1"/>
        <rFont val="Verdana"/>
        <family val="2"/>
      </rPr>
      <t xml:space="preserve"> Solicitada cotação para serviço de telefonia móvel                                                                                                          </t>
    </r>
    <r>
      <rPr>
        <b/>
        <sz val="8"/>
        <color theme="1"/>
        <rFont val="Verdana"/>
        <family val="2"/>
      </rPr>
      <t>24/07/2018</t>
    </r>
    <r>
      <rPr>
        <sz val="8"/>
        <color theme="1"/>
        <rFont val="Verdana"/>
        <family val="2"/>
      </rPr>
      <t xml:space="preserve"> - Por telefone, cobramos Marcio Tanaka, este que ainda não obteve resposta da Vivo.                                                                                                                                                                                                                                                                                                                                                                                                                        </t>
    </r>
    <r>
      <rPr>
        <b/>
        <sz val="8"/>
        <color theme="1"/>
        <rFont val="Verdana"/>
        <family val="2"/>
      </rPr>
      <t>11/07/2018 -</t>
    </r>
    <r>
      <rPr>
        <sz val="8"/>
        <color theme="1"/>
        <rFont val="Verdana"/>
        <family val="2"/>
      </rPr>
      <t xml:space="preserve"> Cancelados 51 chips contingência.                                                                                                                                            </t>
    </r>
    <r>
      <rPr>
        <b/>
        <sz val="8"/>
        <color theme="1"/>
        <rFont val="Verdana"/>
        <family val="2"/>
      </rPr>
      <t>17/08/2018 -</t>
    </r>
    <r>
      <rPr>
        <sz val="8"/>
        <color theme="1"/>
        <rFont val="Verdana"/>
        <family val="2"/>
      </rPr>
      <t xml:space="preserve"> Marcelo Franco entrou em contato por e-mail solicitando verificação dos números que constam na base de dados da Vivo, alguns números não correspondem ao atual contrato. Foi enviado o questionamento ao Wallis (consultor de relacionamento da Vivo), por orientação de Marcelo Franco, para confirmar se é erro na base extraída pelo Marcelo.                                                                                                                                                   </t>
    </r>
    <r>
      <rPr>
        <b/>
        <sz val="8"/>
        <color theme="1"/>
        <rFont val="Verdana"/>
        <family val="2"/>
      </rPr>
      <t xml:space="preserve">20/08/2018 </t>
    </r>
    <r>
      <rPr>
        <sz val="8"/>
        <color theme="1"/>
        <rFont val="Verdana"/>
        <family val="2"/>
      </rPr>
      <t xml:space="preserve">- Marcelo Franco esclareceu internamente (Vivo) que as linhas informadas não existem no contrato.                                                                                                                                                            </t>
    </r>
    <r>
      <rPr>
        <b/>
        <sz val="8"/>
        <color theme="1"/>
        <rFont val="Verdana"/>
        <family val="2"/>
      </rPr>
      <t>20/08/2018</t>
    </r>
    <r>
      <rPr>
        <sz val="8"/>
        <color theme="1"/>
        <rFont val="Verdana"/>
        <family val="2"/>
      </rPr>
      <t xml:space="preserve"> - Elô cobrou Tanaka por e-mail sobre a contratação.</t>
    </r>
  </si>
  <si>
    <t>Atualização documental anual - assinatura Dr. Didier</t>
  </si>
  <si>
    <t>24/08/2018 - [telefone]Cinthia informou que o veículo está em recall pela Ford, aguardando novas notícias.                                                     27/08/2018 - [telefone]Denise informou que o veículo continua pendente de ser liberado pela Ford.                                                                 29/08/2018 - [telefone]Denise informou que solicitou retorno da Maestro, ainda pendente Ford. A placa com rodízio para sexta-feira e os documentos já estão ok.</t>
  </si>
  <si>
    <t xml:space="preserve">Aguardando Marcio Tanaka negociar: reajuste sobre licenças Microsoft, reajuste ISS e reajuste anual.                   Histórico:                                                                                                                                                                    02/02/2018 - Informativo enviado à Cinthia, com relação a alteração da legislação sobre o ISS, que estaria sendo repassado à CROSS.                                                                                                                                               Em 05/02/2018, solicitei à Aline que consultasse a Controladoria sobre o assunto.                                                                                                                                         Em 19/02/2018, repassado informativo sobre reajuste de 10% nos valores de licença da Microsoft.                                 Em 03/04/2018, repassada a situação para Elô interferir, devido ao não retorno do Compras. No mesmo dia, cobrei o compras novamente.                                                                                                                                                   Em 23/04/2018, o compras foi cobrado novamente. No mesmo dia, enviado mais um e-mail com mais informações sobre o reajuste.                                                                                                                                           Em 26/04/2018, retomei o assunto do reajuste do ISS. No mesmo dia, encaminhei o e-mail à Tati para acompanhar o assunto nas minhas férias.                                                                                                                                Em 29/05/2018, enviei e-mail cobrando o Compras e informei surgir um terceiro reajuste, desta vez referente ao anual.                                                                                                                                                                           Em 04/06, Tanaka informou estar tratando todos os assuntos com o gerente da Mandic Rafael Teles e ter marcado reunião na mesma semana para discussão.                                                                                                                Em 16/07/2018 - Cobrada posição do Tanaka.                                                                                                                                Em 03/08/2018 - Cobrada posição do Tanaka.                                                                                                             Em 29/08/2018 - Cobrada posição do Tanaka.                                                                       </t>
  </si>
  <si>
    <t>Arcomfrio Manutenção de Ar Condicionado em Geral Ltda - ME</t>
  </si>
  <si>
    <t>27.220.921/0001-16</t>
  </si>
  <si>
    <t>Aguardando envio dos documentos, solicitados em 04/06/2018. Cobrado em 20/06.                                                                                                           Compras negociando reajuste para 2018. Em 30/07/2018, foi enviada planilha com média de aquisição de insumos, de agosto de 2017 a julho de 2018.                                                                                                                    Em 31/07/2018, foi enviado por e-mail os valores unitários negociados dos insumos, devido ao recebimento de NF já com reajuste. Aguardando o MIC.                                                                                                                                                          Em 15/08/2018, o MIC e informe de reajuste foram enviados ao Compras. Aguardando emissão do Anexo 4.                                         Em 10/09/2018, o Anexo 4 foi emitido e enviado para análise e coleta de assinaturas.                                                              Em 11/09/2018, o anexo 4 foi validado e o compras informou que iniciará as assinaturas pela Contratada.</t>
  </si>
  <si>
    <t>Recebida proposta de reajuste para início em 01/07/2018. Encaminhado na mesma data ao Compras Corporativo.                                                                                                                                                                    Em 12/07 o MIC e proposta foram assinados pelo Superintendente e encaminhados ao Compras                                       Em 30/07 o anexo 3 foi enviado por e-mail para validação, solicitei ajuste da tabela de valores e estou aguardando a retificação para coleta das assinaturas.                                                                                                             Em 07/08, coletamos as assinaturas da CROSS e encaminhamos na mesma data ao Compras. Anexo 3 já assinado pela contratada e testemunha.                                                                                            Em 17/09/2018 - recebemos cópia digitalizada do Anexo 3 totalmente assinado.</t>
  </si>
  <si>
    <t>Em 29/08/2018, foi encaminhado o processo assinado ao compras, para assinatura do Presidente (MIC, 3 vias do aditivo)</t>
  </si>
  <si>
    <t>73.558.934/0001-17</t>
  </si>
  <si>
    <t>Serviços de segurança gerenciada e locação de Firewall UTM (CPE)</t>
  </si>
  <si>
    <t>13.218.580/0001-30</t>
  </si>
  <si>
    <t>Serviços de jardinagem e paisagismo</t>
  </si>
  <si>
    <t>Manutenção Preventiva em Equipamentos de Ar Condicionado</t>
  </si>
  <si>
    <t>Assisnet Serviços de Informática Ltda.</t>
  </si>
  <si>
    <t>Code Integrando Talentos Ltda.</t>
  </si>
  <si>
    <t>Arcomfrio Manutenção de Ar Condicionado em Geral Ltda.</t>
  </si>
  <si>
    <t xml:space="preserve">(50%) Locadores Primários:                                                                    &gt; Espólio de Francisco Manuel de Souza Queiroz Ferraz                                                                            &gt; Espólio de Gizelda Estella Morelli Ferraz                                                             Procuradora dos supracitados: GTA Gestão Imobiliária Ltda.                                                                                                                   Inventariante dos supracitados: Carlos Souza Queiroz Ferraz                                                                                                                                                            (50%) Locadores Secundários:                                                                    &gt; Luiz Augusto de Souza Queiroz Ferraz                                                                                      &gt; Maria Lucia Ferraz Bueno                                                                                                              &gt; Luiz Geraldo de Souza Queiroz Ferraz (procurador locadores secundários)                                                                                      &gt; Luiz Antonio de Souza Queiroz Ferraz Junior                                                                                             &gt; Luiz Vicente de Souza Queiroz Ferraz                                                                                       &gt; Ida Brant de Carvalho                                                                                                    &gt; Maria da Gloria Ferraz Gevertz                          </t>
  </si>
  <si>
    <t>Linha Livre Eletrônica Ltda.</t>
  </si>
  <si>
    <t xml:space="preserve">Locação de veículo </t>
  </si>
  <si>
    <t>Mariel Alimentos Eireli</t>
  </si>
  <si>
    <t>Novo Ambiente Paisagismo e Decoração Ltda.</t>
  </si>
  <si>
    <t xml:space="preserve">Setape Tecnologia da Informação Ltda. </t>
  </si>
  <si>
    <t>Telefonica Brasil S.A - Embu</t>
  </si>
  <si>
    <t>02.558.157/0797-53</t>
  </si>
  <si>
    <t>Engemanut Manutenção Elétrica Ltda.</t>
  </si>
  <si>
    <t>20.891.873/0001-49</t>
  </si>
  <si>
    <t>Locação de 1 (um) grupo gerador 330 Kva com manutenção preventiva e corretiva</t>
  </si>
  <si>
    <t>Intercom1 Sistemas Comercio e Serviços Ltda.</t>
  </si>
  <si>
    <t>03.139.446/0001-90</t>
  </si>
  <si>
    <t xml:space="preserve">Digitalização, armazenamento e transporte de documentos </t>
  </si>
  <si>
    <t>Diplomat Bebedouros Industria Comercio e Refrigeração Ltda.</t>
  </si>
  <si>
    <t>96.387.865/0001-21</t>
  </si>
  <si>
    <t>Início</t>
  </si>
  <si>
    <t>Término</t>
  </si>
  <si>
    <t>Castelli Construção Civil e Comércio de Materiais Ltda</t>
  </si>
  <si>
    <t>08.533.946/0001-25</t>
  </si>
  <si>
    <t>Adequação de áreas diversas no 2° pavimento do Edifício Sede II</t>
  </si>
  <si>
    <t>Claro S.A</t>
  </si>
  <si>
    <t>Versatil Limpadora e Manutenção Eireli</t>
  </si>
  <si>
    <t>Atendimento ativo na CAT</t>
  </si>
  <si>
    <t>Actionline Telemarketing do Brasil S.A</t>
  </si>
  <si>
    <t>Best Clima Engenharia e Instalações Ltda.</t>
  </si>
  <si>
    <t>07.653.760/0001-47</t>
  </si>
  <si>
    <t>Manutenção preventiva e corretiva em equipamentos de ar condicionado</t>
  </si>
  <si>
    <t>Foxx Serviços Terceirizados Eireli</t>
  </si>
  <si>
    <t>31.233.023/0001-70</t>
  </si>
  <si>
    <t xml:space="preserve">Serviço de Higienização </t>
  </si>
  <si>
    <t>Partner Facilities Serviços e Administração Eireli</t>
  </si>
  <si>
    <t>31.980.768/0001-00</t>
  </si>
  <si>
    <t>Controlador de acesso</t>
  </si>
  <si>
    <t>Freeline Comercio de Produtos Eletronicos Ltda</t>
  </si>
  <si>
    <t>00.678.494/0001-68</t>
  </si>
  <si>
    <t>Item</t>
  </si>
  <si>
    <t>Link de internet</t>
  </si>
  <si>
    <t>IP Dedicado e Internet 20 Mbps</t>
  </si>
  <si>
    <t>Validade</t>
  </si>
  <si>
    <t>Actionline Telemarketing do Brasil S.A*</t>
  </si>
  <si>
    <t>PCS Software e Serviços Ltda*</t>
  </si>
  <si>
    <t>Outsourcing impressão</t>
  </si>
  <si>
    <t>Callcenter</t>
  </si>
  <si>
    <t>Locação PABX</t>
  </si>
  <si>
    <t>Locação URA</t>
  </si>
  <si>
    <t>Sistema segurança/incêndio</t>
  </si>
  <si>
    <t>Ar condicionado</t>
  </si>
  <si>
    <t>Portal CROSS</t>
  </si>
  <si>
    <t>Gerador</t>
  </si>
  <si>
    <t>Lavaderia</t>
  </si>
  <si>
    <t>Lanches</t>
  </si>
  <si>
    <t>Laboratório</t>
  </si>
  <si>
    <t>Jardinagem</t>
  </si>
  <si>
    <t>Dedetização</t>
  </si>
  <si>
    <t>Sistema patrimônio (SAF)</t>
  </si>
  <si>
    <t>SMS</t>
  </si>
  <si>
    <t>Purificadores de água</t>
  </si>
  <si>
    <t>Motoboy</t>
  </si>
  <si>
    <t>Arquivo de documentos</t>
  </si>
  <si>
    <t>Locação equip. Telemedicina</t>
  </si>
  <si>
    <t>Tecnologia em nuvem</t>
  </si>
  <si>
    <t>Sistema de custos</t>
  </si>
  <si>
    <t>AIO e notebook</t>
  </si>
  <si>
    <t>Sistema de escala</t>
  </si>
  <si>
    <t>Controle de acesso</t>
  </si>
  <si>
    <t>Limpeza</t>
  </si>
  <si>
    <t>IP internet CROSS</t>
  </si>
  <si>
    <t>Locação veículo</t>
  </si>
  <si>
    <t>Telefonia 0800</t>
  </si>
  <si>
    <t>Prevenção sinistros</t>
  </si>
  <si>
    <t>24 IP Baixada Santista</t>
  </si>
  <si>
    <t>Máquinas de café</t>
  </si>
  <si>
    <t>Móvel</t>
  </si>
  <si>
    <t>Firewall</t>
  </si>
  <si>
    <t>Link de internet CROSS</t>
  </si>
  <si>
    <t>Telefonia 3 E1</t>
  </si>
  <si>
    <t>Telefonia 1 E1 - Transplantes</t>
  </si>
  <si>
    <t>Telefonica Brasil S.A. (Vivo)</t>
  </si>
  <si>
    <t>Freeline Comercio de Produtos Eletronicos Ltda.</t>
  </si>
  <si>
    <t xml:space="preserve">Partner Facilities Serviços e Administração Eireli </t>
  </si>
  <si>
    <t xml:space="preserve">Telefonica Brasil S.A - Embu </t>
  </si>
  <si>
    <t>Roger Moto Express Ltda.</t>
  </si>
  <si>
    <t>Alan de Souza Maximiano da Silva - ME*</t>
  </si>
  <si>
    <t>Objeto</t>
  </si>
  <si>
    <t>CRONOGRAMA - ATO CONVOCATÓRIO</t>
  </si>
  <si>
    <t>Manutenção preventiva e corretiva do sistema de controle de acesso e de alarme de incêndio</t>
  </si>
  <si>
    <r>
      <t xml:space="preserve">CENTRAL DE REGULAÇÃO DE OFERTAS DE SERVIÇOS DE SAÚDE - CROSS                                                                                                                                                                                                                                                                               </t>
    </r>
    <r>
      <rPr>
        <b/>
        <sz val="12"/>
        <rFont val="Verdana"/>
        <family val="2"/>
      </rPr>
      <t>RELAÇÃO DE CONTRATOS -  EXERCÍCIO 2019</t>
    </r>
  </si>
  <si>
    <t>Vigência</t>
  </si>
  <si>
    <t xml:space="preserve">Telefonia Móvel </t>
  </si>
  <si>
    <t>Telefonia Fixa 3 x 2 E1 -                                            (180 DDR Digital com 450 ramais total)                                                  Troncos: 5112-8800, 5112-9000 e 5112-0850</t>
  </si>
  <si>
    <t>Telefonia Fixa 1 x 2 E1 -                                           (DDR Digital Transplantes) Tronco: 5502-3600</t>
  </si>
  <si>
    <t>Locação de 1 notebook e 41 computadores All in One</t>
  </si>
  <si>
    <t>Locação de 15m2 na cobertura do Edifício Andraus (Gerador)</t>
  </si>
  <si>
    <t>Locação de 1 (um) grupo gerador e manutenção preventiva e corretiva de 2 (dois) geradores</t>
  </si>
  <si>
    <r>
      <t>Valor Anual</t>
    </r>
    <r>
      <rPr>
        <b/>
        <sz val="10"/>
        <color rgb="FFFF0000"/>
        <rFont val="Verdana"/>
        <family val="2"/>
      </rPr>
      <t xml:space="preserve"> </t>
    </r>
  </si>
  <si>
    <t xml:space="preserve">Locação e manutenção de PABX KX-NS1000BR                                                       Manutenção PABX KX-NS600BR </t>
  </si>
  <si>
    <t>CPF</t>
  </si>
  <si>
    <t>Sebastião Andrade de Siqueira                                        Antonia Iris da Conceição</t>
  </si>
  <si>
    <t>011.386.448-54                     862.230.624-00</t>
  </si>
  <si>
    <t>Dario Juliano                                   Marcos Cesar Pavan</t>
  </si>
  <si>
    <t>285.100.428-02                     068.453.768-08</t>
  </si>
  <si>
    <t>Ronaldo de Santi Camargo          Soraia de Santi Camargo</t>
  </si>
  <si>
    <t>162.912.768-01                 115.693.478-83</t>
  </si>
  <si>
    <t>Ocian Organização Construtora e Incorporadora Andraus Ltda.</t>
  </si>
  <si>
    <t>André Lahoz Ramos Rodrigues</t>
  </si>
  <si>
    <t>144.336.678-11</t>
  </si>
  <si>
    <t>Joyce Silveira Gomes                    Vilma Silva Silveira</t>
  </si>
  <si>
    <t>288.978.478-97               289.057.888-74</t>
  </si>
  <si>
    <t>Marcelo Neubauer Gunther Fanganiello</t>
  </si>
  <si>
    <t>282.773.838-43</t>
  </si>
  <si>
    <t>Nelson Toshimi Furucho                  Rogerio Segura</t>
  </si>
  <si>
    <t>012.621.898-61            092.625.738-20</t>
  </si>
  <si>
    <t>José Mauricio Moreira                       José M. M. Consultoria Eireli</t>
  </si>
  <si>
    <t>069.243.978-16                   14.919.475/0001-90</t>
  </si>
  <si>
    <t>Cecilia Jocys                                        Rogerio Jocys Cadengue</t>
  </si>
  <si>
    <t>105.809.078-05           381.710.608-46</t>
  </si>
  <si>
    <t>Edgar Salvador Amato                      Homero Salvador Amato</t>
  </si>
  <si>
    <t>082.802.178-35                   036.881.518-87</t>
  </si>
  <si>
    <t>Delia Maria Catullo de Goldfarb                                          Rogerio Felicio Ferragonio              Romilda Gomes de Lima</t>
  </si>
  <si>
    <t>051.493.848-01                   153.334.988-65                      082.351.098-08</t>
  </si>
  <si>
    <t>003.645.098-72                            005.011.158-20                                                                                          007.032.308-91                                044.725.378-69                                  277.845.098-04                                              403.886.708-00                                 533.086.208-63                         309.530.038-76                         011.773.908-17</t>
  </si>
  <si>
    <t xml:space="preserve">                                                              Espólio de Francisco Manuel de Souza Queiroz Ferraz                                                                            Espólio de Gizelda Estella Morelli Ferraz                                                                                                                                                                                                                                                                                                                                                                                                       Luiz Augusto de Souza Queiroz Ferraz                                                                                      Maria Lucia Ferraz Bueno                                                                                                              Luiz Geraldo de Souza Queiroz Ferraz                                                                                       Luiz Antonio de Souza Queiroz Ferraz Junior                                                                                             Luiz Vicente de Souza Queiroz Ferraz                                                                                       Maria da Gloria Ferraz Gevertz                          </t>
  </si>
  <si>
    <t>Eduardo Manna Filho                        João Agostinho Manna</t>
  </si>
  <si>
    <t>522.424.718-72                      670.973.918-04</t>
  </si>
  <si>
    <t>Maria Jose Ferreira                          Marcela Costa Rosa Gonçalves</t>
  </si>
  <si>
    <t>131.319.008-06                      330.667.578-46</t>
  </si>
  <si>
    <t>Sociedade Anônima</t>
  </si>
  <si>
    <t>Composição quadro societário</t>
  </si>
  <si>
    <t>Nome</t>
  </si>
  <si>
    <t>Alan de Souza Maximiano da Silva</t>
  </si>
  <si>
    <t>284.939.858-64</t>
  </si>
  <si>
    <t>Jose Roberto Consani 
Marcio Fernando Vieira</t>
  </si>
  <si>
    <t>059.446.658-07
129.507.808-22</t>
  </si>
  <si>
    <t>Romulo Ribeiro Pierone Sobrinho 
Deniz Muniz dos Santos</t>
  </si>
  <si>
    <t>052.535.038-11
201.234.388-02</t>
  </si>
  <si>
    <t xml:space="preserve">Sociedade Anônima </t>
  </si>
  <si>
    <t>Diplomat Bebedouros Industria Comercio e Refrigeração Eireli</t>
  </si>
  <si>
    <t xml:space="preserve">Augusto Garcia
Eliane Crescencio </t>
  </si>
  <si>
    <t>133.284.018-30
288.628.278-22</t>
  </si>
  <si>
    <t>Jair Francisco Pó                      João Paulo Baptista Campi</t>
  </si>
  <si>
    <t>125.578.678-70
074.070.648-90</t>
  </si>
  <si>
    <t xml:space="preserve">Jose Antonio Giles de Sousa
Rafael Pessoa Lopes </t>
  </si>
  <si>
    <t>287.831.268-64
411.700.158-24</t>
  </si>
  <si>
    <t>José Maurício Moreira
José Mauricio Moreira Consultoria EIRELI</t>
  </si>
  <si>
    <t>069.243.978-16
14.919.475/0001-90</t>
  </si>
  <si>
    <t xml:space="preserve">Ricardo Castellar de Faria 
Gilmar José Cadore </t>
  </si>
  <si>
    <t>909.464.999-34
017.027.179-09</t>
  </si>
  <si>
    <t>Locação de 5 (cinco) máquinas de Café e fornecimento de insumos</t>
  </si>
  <si>
    <t xml:space="preserve">Luis Guilherme Ortiz Audi </t>
  </si>
  <si>
    <t>105.527.518-55</t>
  </si>
  <si>
    <t xml:space="preserve">Alberto Pirro Ruggiero </t>
  </si>
  <si>
    <t>063.082.068-65</t>
  </si>
  <si>
    <t>Davi Mangueira Ramalho 
Rafael Batista Leite</t>
  </si>
  <si>
    <t>037.648.298-26
220.980.838-31</t>
  </si>
  <si>
    <t>Envio de SMS</t>
  </si>
  <si>
    <t>Movile Internet Movel S.A</t>
  </si>
  <si>
    <t>08.654.191/0001-17</t>
  </si>
  <si>
    <t>Alexandre Penhalbel Signoreto</t>
  </si>
  <si>
    <t>169.964.688-09</t>
  </si>
  <si>
    <t>Caio Shimhitiro Shimada
Hélcio Sugiyama 
Henrique Naoki Takano 
Leonardo Suzart Rocha 
Roberto Kazuo HiraKawa</t>
  </si>
  <si>
    <t>270.598.208-68
044.077.578-76
022.985.078-21
808.341.595-20
048.787.498-65</t>
  </si>
  <si>
    <t>Planisa Planejamento e Organização de Instituições de Saúde LTDA
NCI Assessoria, Consultoria e Desenvolvimento LTDA</t>
  </si>
  <si>
    <t>58.291.792/0001-17
20.015.099/0001-02</t>
  </si>
  <si>
    <t>Praxxis Controle Integrado de Pragas Ltda.</t>
  </si>
  <si>
    <t>Renato de Magalhães 
Brasanitas Empresa Brasileira de Saneamento e Comércio LTDA</t>
  </si>
  <si>
    <t>006.440.928-74
60.902.939/0001-73</t>
  </si>
  <si>
    <t>Serviço de Moto frete</t>
  </si>
  <si>
    <t>PPC Express - Transportes Ltda.</t>
  </si>
  <si>
    <t>15.695.637/0001-17</t>
  </si>
  <si>
    <t>Luiz Geraldo de Souza Queiroz Ferraz 
Roberto Moutinho Zuanella
Maurício Azarias
Donavan Furlanetto Santos 
Paulo Sergio de Lima Corrêa
Eduardo Coso do Carmo 
Elidia Cristina Ignácio</t>
  </si>
  <si>
    <t xml:space="preserve">277.745.098-04
092.052.478-80
113.351.538-02
283.290.288-01
010.823.388-00
185.576.848-86
297.178.208-56
</t>
  </si>
  <si>
    <t xml:space="preserve">Paulo Sergio Cardoso Schimenes
Eliseu Schimenes Junior </t>
  </si>
  <si>
    <t>439.204.798-20
070.247.498-30</t>
  </si>
  <si>
    <t>Telefonia Fixa 3 x 2 E1 - (180 DDR Digital com 450 ramais total)                                                  Troncos: 5112-8800, 5112-9000 e 5112-0850</t>
  </si>
  <si>
    <t>Telefonia Fixa 1 x 2 E1 - (DDR Digital Transplantes) Tronco: 5502-3600</t>
  </si>
  <si>
    <t>Locação de notebook e All in One</t>
  </si>
  <si>
    <t>Yuri Moraes Bedini</t>
  </si>
  <si>
    <t>199.898.538-51</t>
  </si>
  <si>
    <t>61.569.877/0001-92</t>
  </si>
  <si>
    <t xml:space="preserve">24 links IP Dedicado 2.048 kbps - Telemedicina                        </t>
  </si>
  <si>
    <t>Romulo Ribeiro Pieroni Sobrinho 
Deniz Muniz dos Santos</t>
  </si>
  <si>
    <t>Nelson Toshimi Furucho                                 Rogerio Segura</t>
  </si>
  <si>
    <t>Maria Jose Ferreira                                       Marcela Costa Rosa Gonçalves</t>
  </si>
  <si>
    <t>Cecilia Jocys                                                           Rogerio Jocys Cadengue</t>
  </si>
  <si>
    <t>Frederico Paulo M.P.Dias Magalhães                           Antonio Manuel de A. Lencastre Godinho                    Antonio Jorge M. da Costa                                             Maria Aida Faria Salazar                                                Antonio José Coutinho Barbosa                                         Luís Miguel Amaral Vergamota                                  Murilo Carneiro Pereira</t>
  </si>
  <si>
    <t xml:space="preserve">701.979.721-01                    701.979.581-17                               701.979.861-61                                701.979.951-52                     701.979.751-27            701.977.901-86                           011.359.026-15                                                                                                 </t>
  </si>
  <si>
    <t>Graciana Gomes de Sousa                                                 Leiliane Sousa Santos</t>
  </si>
  <si>
    <t>668.331.083-15                027.159.903-08</t>
  </si>
  <si>
    <t>Eduardo Manna Filho                                           João Agostinho Manna</t>
  </si>
  <si>
    <t xml:space="preserve">Locação e manutenção de PABX KX-NS1000BR                                                 Manutenção preventiva PABX KX-NS600BR </t>
  </si>
  <si>
    <t>Fornecimento de software de escalas</t>
  </si>
  <si>
    <t>Valor Anual                 (Jan a Jun 2020)</t>
  </si>
  <si>
    <t>Jair Francisco Pó                                            João Paulo Baptista Campi</t>
  </si>
  <si>
    <t>Link de internet 50 Mbps</t>
  </si>
  <si>
    <t>1 IP Dedicado e Internet 20 Mbps</t>
  </si>
  <si>
    <t xml:space="preserve">1 IP Dedicado e Internet 20 Mbps                                                 </t>
  </si>
  <si>
    <t xml:space="preserve">24 IP Dedicado 2.048 kbps - Telemedicina                        </t>
  </si>
  <si>
    <t>6 Telefonia Fixa E1 - DDR Digital 30 ramais</t>
  </si>
  <si>
    <t xml:space="preserve">Locação de 6 purificadores de água </t>
  </si>
  <si>
    <t xml:space="preserve">CENTRAL DE REGULAÇÃO DE OFERTAS DE SERVIÇOS DE SAÚDE - CROSS                                                                                                                                                                                                                                                                               RELAÇÃO DE CONTRATOS -  EXERCÍCIO 2020 -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</si>
</sst>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R$&quot;\ * #,##0.00_-;\-&quot;R$&quot;\ * #,##0.00_-;_-&quot;R$&quot;\ * &quot;-&quot;??_-;_-@_-"/>
    <numFmt numFmtId="43" formatCode="_-* #,##0.00_-;\-* #,##0.00_-;_-* &quot;-&quot;??_-;_-@_-"/>
    <numFmt numFmtId="164" formatCode="&quot;&quot;00&quot;.&quot;000&quot;.&quot;000&quot;/&quot;0000\-00"/>
    <numFmt numFmtId="165" formatCode="00&quot;.&quot;000&quot;.&quot;000&quot;/&quot;0000&quot;-&quot;00"/>
    <numFmt numFmtId="166" formatCode="_(&quot;R$ &quot;* #,##0.00_);_(&quot;R$ &quot;* \(#,##0.00\);_(&quot;R$ &quot;* &quot;-&quot;??_);_(@_)"/>
    <numFmt numFmtId="167" formatCode="&quot;R$ &quot;#,##0.00"/>
  </numFmts>
  <fonts count="39" x14ac:knownFonts="1">
    <font>
      <sz val="11"/>
      <color theme="1"/>
      <name val="Calibri"/>
      <family val="2"/>
      <scheme val="minor"/>
    </font>
    <font>
      <sz val="9"/>
      <color theme="1"/>
      <name val="Calibri Light"/>
      <family val="2"/>
      <scheme val="major"/>
    </font>
    <font>
      <b/>
      <sz val="9"/>
      <color theme="0"/>
      <name val="Calibri Light"/>
      <family val="2"/>
      <scheme val="major"/>
    </font>
    <font>
      <sz val="11"/>
      <color theme="1"/>
      <name val="Calibri"/>
      <family val="2"/>
      <scheme val="minor"/>
    </font>
    <font>
      <sz val="11"/>
      <color theme="1"/>
      <name val="Verdana"/>
      <family val="2"/>
    </font>
    <font>
      <sz val="8.5"/>
      <color theme="1"/>
      <name val="Verdana"/>
      <family val="2"/>
    </font>
    <font>
      <sz val="9"/>
      <color theme="1"/>
      <name val="Verdana"/>
      <family val="2"/>
    </font>
    <font>
      <b/>
      <sz val="12"/>
      <name val="Verdana"/>
      <family val="2"/>
    </font>
    <font>
      <b/>
      <sz val="11"/>
      <color theme="1"/>
      <name val="Verdana"/>
      <family val="2"/>
    </font>
    <font>
      <b/>
      <sz val="9"/>
      <color rgb="FFFF0000"/>
      <name val="Verdana"/>
      <family val="2"/>
    </font>
    <font>
      <b/>
      <sz val="6"/>
      <color rgb="FFFF0000"/>
      <name val="Verdana"/>
      <family val="2"/>
    </font>
    <font>
      <b/>
      <sz val="6"/>
      <name val="Verdana"/>
      <family val="2"/>
    </font>
    <font>
      <b/>
      <sz val="9"/>
      <color theme="0"/>
      <name val="Verdana"/>
      <family val="2"/>
    </font>
    <font>
      <sz val="10"/>
      <name val="Arial"/>
      <family val="2"/>
    </font>
    <font>
      <b/>
      <sz val="8"/>
      <color theme="1"/>
      <name val="Verdana"/>
      <family val="2"/>
    </font>
    <font>
      <sz val="9"/>
      <color indexed="81"/>
      <name val="Segoe UI"/>
      <family val="2"/>
    </font>
    <font>
      <b/>
      <sz val="9"/>
      <color indexed="81"/>
      <name val="Segoe UI"/>
      <family val="2"/>
    </font>
    <font>
      <b/>
      <sz val="11"/>
      <color theme="1"/>
      <name val="Calibri"/>
      <family val="2"/>
      <scheme val="minor"/>
    </font>
    <font>
      <b/>
      <sz val="9"/>
      <color theme="1"/>
      <name val="Verdana"/>
      <family val="2"/>
    </font>
    <font>
      <b/>
      <sz val="11"/>
      <name val="Calibri"/>
      <family val="2"/>
      <scheme val="minor"/>
    </font>
    <font>
      <b/>
      <sz val="14"/>
      <name val="Verdana"/>
      <family val="2"/>
    </font>
    <font>
      <b/>
      <sz val="9"/>
      <name val="Verdana"/>
      <family val="2"/>
    </font>
    <font>
      <b/>
      <u/>
      <sz val="9"/>
      <color theme="1"/>
      <name val="Verdana"/>
      <family val="2"/>
    </font>
    <font>
      <b/>
      <sz val="8"/>
      <color theme="0"/>
      <name val="Verdana"/>
      <family val="2"/>
    </font>
    <font>
      <sz val="8"/>
      <color theme="1"/>
      <name val="Verdana"/>
      <family val="2"/>
    </font>
    <font>
      <b/>
      <sz val="8"/>
      <name val="Verdana"/>
      <family val="2"/>
    </font>
    <font>
      <sz val="8"/>
      <color theme="1"/>
      <name val="Calibri"/>
      <family val="2"/>
      <scheme val="minor"/>
    </font>
    <font>
      <b/>
      <sz val="13"/>
      <color theme="1"/>
      <name val="Verdana"/>
      <family val="2"/>
    </font>
    <font>
      <b/>
      <sz val="11"/>
      <name val="Verdana"/>
      <family val="2"/>
    </font>
    <font>
      <b/>
      <sz val="10"/>
      <color theme="0"/>
      <name val="Verdana"/>
      <family val="2"/>
    </font>
    <font>
      <b/>
      <sz val="10"/>
      <color rgb="FFFF0000"/>
      <name val="Verdana"/>
      <family val="2"/>
    </font>
    <font>
      <sz val="10"/>
      <color theme="1"/>
      <name val="Verdana"/>
      <family val="2"/>
    </font>
    <font>
      <b/>
      <sz val="10"/>
      <color theme="1"/>
      <name val="Verdana"/>
      <family val="2"/>
    </font>
    <font>
      <b/>
      <sz val="10"/>
      <name val="Verdana"/>
      <family val="2"/>
    </font>
    <font>
      <sz val="10"/>
      <name val="Verdana"/>
      <family val="2"/>
    </font>
    <font>
      <sz val="8"/>
      <name val="Verdana"/>
      <family val="2"/>
    </font>
    <font>
      <sz val="8"/>
      <color rgb="FFFF0000"/>
      <name val="Verdana"/>
      <family val="2"/>
    </font>
    <font>
      <b/>
      <sz val="8"/>
      <color theme="1"/>
      <name val="Calibri"/>
      <family val="2"/>
      <scheme val="minor"/>
    </font>
    <font>
      <b/>
      <sz val="12"/>
      <color theme="4" tint="-0.249977111117893"/>
      <name val="Verdana"/>
      <family val="2"/>
    </font>
  </fonts>
  <fills count="9">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rgb="FFFFFF00"/>
        <bgColor indexed="64"/>
      </patternFill>
    </fill>
    <fill>
      <patternFill patternType="solid">
        <fgColor rgb="FF009999"/>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34998626667073579"/>
        <bgColor indexed="64"/>
      </patternFill>
    </fill>
  </fills>
  <borders count="14">
    <border>
      <left/>
      <right/>
      <top/>
      <bottom/>
      <diagonal/>
    </border>
    <border>
      <left/>
      <right/>
      <top style="hair">
        <color indexed="64"/>
      </top>
      <bottom style="hair">
        <color indexed="64"/>
      </bottom>
      <diagonal/>
    </border>
    <border>
      <left/>
      <right/>
      <top style="thin">
        <color theme="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top style="medium">
        <color indexed="64"/>
      </top>
      <bottom style="medium">
        <color indexed="64"/>
      </bottom>
      <diagonal/>
    </border>
    <border>
      <left style="thin">
        <color auto="1"/>
      </left>
      <right style="thin">
        <color auto="1"/>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166" fontId="13" fillId="0" borderId="0" applyFont="0" applyFill="0" applyBorder="0" applyAlignment="0" applyProtection="0"/>
    <xf numFmtId="0" fontId="3" fillId="0" borderId="0"/>
  </cellStyleXfs>
  <cellXfs count="181">
    <xf numFmtId="0" fontId="0" fillId="0" borderId="0" xfId="0"/>
    <xf numFmtId="4" fontId="1" fillId="0" borderId="1" xfId="0" applyNumberFormat="1" applyFont="1" applyBorder="1" applyAlignment="1">
      <alignment horizontal="center" vertical="center"/>
    </xf>
    <xf numFmtId="0" fontId="2" fillId="2" borderId="2" xfId="0" applyFont="1" applyFill="1" applyBorder="1" applyAlignment="1">
      <alignment horizontal="center" vertical="center" wrapText="1"/>
    </xf>
    <xf numFmtId="0" fontId="4" fillId="3" borderId="0" xfId="0" applyFont="1" applyFill="1" applyAlignment="1">
      <alignment vertical="center"/>
    </xf>
    <xf numFmtId="0" fontId="6" fillId="3" borderId="0" xfId="0" applyFont="1" applyFill="1" applyAlignment="1">
      <alignment vertical="center"/>
    </xf>
    <xf numFmtId="0" fontId="0" fillId="3" borderId="0" xfId="0" applyFill="1"/>
    <xf numFmtId="0" fontId="8" fillId="3" borderId="0" xfId="0" applyFont="1" applyFill="1" applyAlignment="1">
      <alignment vertical="center"/>
    </xf>
    <xf numFmtId="164" fontId="12" fillId="5" borderId="4" xfId="0" applyNumberFormat="1" applyFont="1" applyFill="1" applyBorder="1" applyAlignment="1">
      <alignment horizontal="center" vertical="center" wrapText="1"/>
    </xf>
    <xf numFmtId="0" fontId="6" fillId="0" borderId="0" xfId="0" applyFont="1" applyFill="1" applyAlignment="1">
      <alignment vertical="center"/>
    </xf>
    <xf numFmtId="0" fontId="17" fillId="6" borderId="4" xfId="0" applyFont="1" applyFill="1" applyBorder="1"/>
    <xf numFmtId="0" fontId="17" fillId="3" borderId="4" xfId="0" applyFont="1" applyFill="1" applyBorder="1" applyAlignment="1">
      <alignment horizontal="center" vertical="center"/>
    </xf>
    <xf numFmtId="44" fontId="0" fillId="3" borderId="4" xfId="2" applyFont="1" applyFill="1" applyBorder="1"/>
    <xf numFmtId="0" fontId="17" fillId="3" borderId="0" xfId="0" applyFont="1" applyFill="1" applyBorder="1" applyAlignment="1">
      <alignment horizontal="center" vertical="center"/>
    </xf>
    <xf numFmtId="44" fontId="0" fillId="3" borderId="0" xfId="2" applyFont="1" applyFill="1" applyBorder="1"/>
    <xf numFmtId="0" fontId="17" fillId="6" borderId="7" xfId="0" applyFont="1" applyFill="1" applyBorder="1" applyAlignment="1">
      <alignment horizontal="center" vertical="center"/>
    </xf>
    <xf numFmtId="44" fontId="17" fillId="6" borderId="9" xfId="2" applyFont="1" applyFill="1" applyBorder="1" applyAlignment="1">
      <alignment horizontal="center"/>
    </xf>
    <xf numFmtId="0" fontId="17" fillId="6" borderId="4" xfId="0" applyFont="1" applyFill="1" applyBorder="1" applyAlignment="1">
      <alignment horizontal="center" vertical="center"/>
    </xf>
    <xf numFmtId="44" fontId="17" fillId="3" borderId="4" xfId="2" applyFont="1" applyFill="1" applyBorder="1"/>
    <xf numFmtId="44" fontId="0" fillId="4" borderId="4" xfId="2" applyFont="1" applyFill="1" applyBorder="1"/>
    <xf numFmtId="44" fontId="17" fillId="6" borderId="9" xfId="2" applyFont="1" applyFill="1" applyBorder="1" applyAlignment="1">
      <alignment horizontal="center"/>
    </xf>
    <xf numFmtId="44" fontId="0" fillId="0" borderId="4" xfId="2" applyFont="1" applyFill="1" applyBorder="1"/>
    <xf numFmtId="0" fontId="0" fillId="3" borderId="4" xfId="0" applyFill="1" applyBorder="1"/>
    <xf numFmtId="44" fontId="17" fillId="6" borderId="9" xfId="2" applyFont="1" applyFill="1" applyBorder="1" applyAlignment="1">
      <alignment horizontal="center"/>
    </xf>
    <xf numFmtId="44" fontId="17" fillId="6" borderId="9" xfId="2" applyFont="1" applyFill="1" applyBorder="1" applyAlignment="1">
      <alignment horizontal="center"/>
    </xf>
    <xf numFmtId="44" fontId="17" fillId="6" borderId="9" xfId="2" applyFont="1" applyFill="1" applyBorder="1" applyAlignment="1">
      <alignment horizontal="center"/>
    </xf>
    <xf numFmtId="44" fontId="17" fillId="6" borderId="9" xfId="2" applyFont="1" applyFill="1" applyBorder="1" applyAlignment="1">
      <alignment horizontal="center"/>
    </xf>
    <xf numFmtId="44" fontId="0" fillId="3" borderId="4" xfId="2" applyFont="1" applyFill="1" applyBorder="1" applyAlignment="1">
      <alignment horizontal="center" vertical="center"/>
    </xf>
    <xf numFmtId="44" fontId="19" fillId="6" borderId="12" xfId="2" applyFont="1" applyFill="1" applyBorder="1" applyAlignment="1">
      <alignment horizontal="left"/>
    </xf>
    <xf numFmtId="44" fontId="19" fillId="6" borderId="9" xfId="2" applyFont="1" applyFill="1" applyBorder="1" applyAlignment="1">
      <alignment horizontal="left"/>
    </xf>
    <xf numFmtId="0" fontId="12" fillId="5" borderId="4" xfId="0" applyFont="1" applyFill="1" applyBorder="1" applyAlignment="1">
      <alignment horizontal="center" vertical="center" wrapText="1"/>
    </xf>
    <xf numFmtId="14" fontId="12" fillId="5" borderId="4" xfId="0" applyNumberFormat="1" applyFont="1" applyFill="1" applyBorder="1" applyAlignment="1">
      <alignment horizontal="center" vertical="center" wrapText="1"/>
    </xf>
    <xf numFmtId="0" fontId="4" fillId="3" borderId="0" xfId="0" applyFont="1" applyFill="1" applyBorder="1" applyAlignment="1">
      <alignment vertical="center"/>
    </xf>
    <xf numFmtId="0" fontId="18" fillId="3" borderId="4"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0" borderId="4" xfId="0" applyFont="1" applyBorder="1" applyAlignment="1">
      <alignment horizontal="center" vertical="center"/>
    </xf>
    <xf numFmtId="14" fontId="21" fillId="0" borderId="4" xfId="0" applyNumberFormat="1" applyFont="1" applyFill="1" applyBorder="1" applyAlignment="1">
      <alignment horizontal="center" vertical="center" wrapText="1"/>
    </xf>
    <xf numFmtId="14" fontId="21" fillId="3" borderId="4" xfId="0" applyNumberFormat="1" applyFont="1" applyFill="1" applyBorder="1" applyAlignment="1">
      <alignment horizontal="center" vertical="center" wrapText="1"/>
    </xf>
    <xf numFmtId="167" fontId="21" fillId="0" borderId="4" xfId="3" applyNumberFormat="1" applyFont="1" applyFill="1" applyBorder="1" applyAlignment="1">
      <alignment horizontal="center" vertical="center" wrapText="1"/>
    </xf>
    <xf numFmtId="167" fontId="21" fillId="3" borderId="4" xfId="3" applyNumberFormat="1" applyFont="1" applyFill="1" applyBorder="1" applyAlignment="1">
      <alignment horizontal="center" vertical="center" wrapText="1"/>
    </xf>
    <xf numFmtId="165" fontId="18" fillId="3" borderId="4" xfId="0" applyNumberFormat="1" applyFont="1" applyFill="1" applyBorder="1" applyAlignment="1">
      <alignment horizontal="center" vertical="center" wrapText="1"/>
    </xf>
    <xf numFmtId="165" fontId="18" fillId="0" borderId="4" xfId="0" applyNumberFormat="1" applyFont="1" applyFill="1" applyBorder="1" applyAlignment="1">
      <alignment horizontal="center" vertical="center" wrapText="1"/>
    </xf>
    <xf numFmtId="14" fontId="18" fillId="3" borderId="4" xfId="0" applyNumberFormat="1" applyFont="1" applyFill="1" applyBorder="1" applyAlignment="1">
      <alignment horizontal="center" vertical="center" wrapText="1"/>
    </xf>
    <xf numFmtId="164" fontId="18" fillId="0" borderId="4" xfId="0" applyNumberFormat="1" applyFont="1" applyBorder="1" applyAlignment="1">
      <alignment horizontal="center" vertical="center" wrapText="1"/>
    </xf>
    <xf numFmtId="0" fontId="18" fillId="0" borderId="4" xfId="0" applyFont="1" applyFill="1" applyBorder="1" applyAlignment="1">
      <alignment horizontal="center" vertical="center"/>
    </xf>
    <xf numFmtId="0" fontId="18" fillId="0" borderId="4" xfId="4" applyFont="1" applyFill="1" applyBorder="1" applyAlignment="1">
      <alignment horizontal="center" vertical="center" wrapText="1"/>
    </xf>
    <xf numFmtId="0" fontId="18" fillId="3" borderId="4" xfId="0" applyFont="1" applyFill="1" applyBorder="1" applyAlignment="1">
      <alignment horizontal="center" vertical="center"/>
    </xf>
    <xf numFmtId="165" fontId="21" fillId="3" borderId="4" xfId="0" applyNumberFormat="1" applyFont="1" applyFill="1" applyBorder="1" applyAlignment="1">
      <alignment horizontal="center" vertical="center" wrapText="1"/>
    </xf>
    <xf numFmtId="14" fontId="18" fillId="0" borderId="4" xfId="0" applyNumberFormat="1" applyFont="1" applyBorder="1" applyAlignment="1">
      <alignment horizontal="center" vertical="center" wrapText="1"/>
    </xf>
    <xf numFmtId="0" fontId="18" fillId="0" borderId="4" xfId="0" applyFont="1" applyFill="1" applyBorder="1" applyAlignment="1">
      <alignment horizontal="center" vertical="center" wrapText="1"/>
    </xf>
    <xf numFmtId="14" fontId="18" fillId="0" borderId="4" xfId="0" applyNumberFormat="1" applyFont="1" applyFill="1" applyBorder="1" applyAlignment="1">
      <alignment horizontal="center" vertical="center" wrapText="1"/>
    </xf>
    <xf numFmtId="0" fontId="21" fillId="0" borderId="4" xfId="0" applyFont="1" applyFill="1" applyBorder="1" applyAlignment="1">
      <alignment horizontal="left" vertical="center" wrapText="1"/>
    </xf>
    <xf numFmtId="164" fontId="18" fillId="3" borderId="4" xfId="0" applyNumberFormat="1" applyFont="1" applyFill="1" applyBorder="1" applyAlignment="1">
      <alignment horizontal="center" vertical="center" wrapText="1"/>
    </xf>
    <xf numFmtId="0" fontId="6" fillId="3" borderId="0" xfId="0" applyFont="1" applyFill="1" applyBorder="1" applyAlignment="1">
      <alignment vertical="center"/>
    </xf>
    <xf numFmtId="14" fontId="6" fillId="3" borderId="0" xfId="0" applyNumberFormat="1" applyFont="1" applyFill="1" applyBorder="1" applyAlignment="1">
      <alignment horizontal="left" vertical="center" wrapText="1"/>
    </xf>
    <xf numFmtId="0" fontId="6" fillId="3" borderId="0" xfId="0" applyFont="1" applyFill="1" applyBorder="1" applyAlignment="1">
      <alignment horizontal="left" vertical="center" wrapText="1"/>
    </xf>
    <xf numFmtId="164" fontId="6" fillId="3" borderId="0" xfId="0" applyNumberFormat="1" applyFont="1" applyFill="1" applyBorder="1" applyAlignment="1">
      <alignment horizontal="center" vertical="center" wrapText="1"/>
    </xf>
    <xf numFmtId="0" fontId="6" fillId="3" borderId="0" xfId="0" applyFont="1" applyFill="1" applyBorder="1" applyAlignment="1">
      <alignment horizontal="center" vertical="center" wrapText="1"/>
    </xf>
    <xf numFmtId="14" fontId="6" fillId="3" borderId="0" xfId="0" applyNumberFormat="1" applyFont="1" applyFill="1" applyBorder="1" applyAlignment="1">
      <alignment horizontal="center" vertical="center" wrapText="1"/>
    </xf>
    <xf numFmtId="43" fontId="6" fillId="3" borderId="0" xfId="1" applyNumberFormat="1" applyFont="1" applyFill="1" applyBorder="1" applyAlignment="1">
      <alignment horizontal="right" vertical="center"/>
    </xf>
    <xf numFmtId="4" fontId="6" fillId="3" borderId="0" xfId="0" applyNumberFormat="1" applyFont="1" applyFill="1" applyBorder="1" applyAlignment="1">
      <alignment horizontal="center" vertical="center"/>
    </xf>
    <xf numFmtId="14" fontId="6" fillId="3" borderId="0" xfId="0" applyNumberFormat="1" applyFont="1" applyFill="1" applyBorder="1" applyAlignment="1">
      <alignment horizontal="center" vertical="center"/>
    </xf>
    <xf numFmtId="0" fontId="5" fillId="3" borderId="0" xfId="0" applyFont="1" applyFill="1" applyBorder="1"/>
    <xf numFmtId="164" fontId="5" fillId="3" borderId="0" xfId="0" applyNumberFormat="1" applyFont="1" applyFill="1" applyBorder="1"/>
    <xf numFmtId="0" fontId="5" fillId="3" borderId="0" xfId="0" applyFont="1" applyFill="1" applyBorder="1" applyAlignment="1">
      <alignment horizontal="center" vertical="justify" wrapText="1"/>
    </xf>
    <xf numFmtId="14" fontId="5" fillId="3" borderId="0" xfId="0" applyNumberFormat="1" applyFont="1" applyFill="1" applyBorder="1" applyAlignment="1">
      <alignment horizontal="center"/>
    </xf>
    <xf numFmtId="43" fontId="5" fillId="3" borderId="0" xfId="1" applyFont="1" applyFill="1" applyBorder="1"/>
    <xf numFmtId="0" fontId="4" fillId="3" borderId="0" xfId="0" applyFont="1" applyFill="1" applyBorder="1"/>
    <xf numFmtId="0" fontId="24" fillId="3" borderId="0" xfId="0" applyFont="1" applyFill="1" applyAlignment="1">
      <alignment vertical="center"/>
    </xf>
    <xf numFmtId="164" fontId="23" fillId="5" borderId="4" xfId="0" applyNumberFormat="1" applyFont="1" applyFill="1" applyBorder="1" applyAlignment="1">
      <alignment horizontal="center" vertical="center" wrapText="1"/>
    </xf>
    <xf numFmtId="0" fontId="14" fillId="3" borderId="0" xfId="0" applyFont="1" applyFill="1" applyAlignment="1">
      <alignment vertical="center"/>
    </xf>
    <xf numFmtId="0" fontId="2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0" borderId="4" xfId="0" applyFont="1" applyFill="1" applyBorder="1" applyAlignment="1">
      <alignment horizontal="left" vertical="center" wrapText="1"/>
    </xf>
    <xf numFmtId="165" fontId="14" fillId="3" borderId="4" xfId="0" applyNumberFormat="1" applyFont="1" applyFill="1" applyBorder="1" applyAlignment="1">
      <alignment horizontal="center" vertical="center" wrapText="1"/>
    </xf>
    <xf numFmtId="14" fontId="25" fillId="0" borderId="4" xfId="0" applyNumberFormat="1" applyFont="1" applyFill="1" applyBorder="1" applyAlignment="1">
      <alignment horizontal="center" vertical="center" wrapText="1"/>
    </xf>
    <xf numFmtId="14" fontId="25" fillId="3" borderId="4" xfId="0" applyNumberFormat="1" applyFont="1" applyFill="1" applyBorder="1" applyAlignment="1">
      <alignment horizontal="center" vertical="center" wrapText="1"/>
    </xf>
    <xf numFmtId="0" fontId="24" fillId="3" borderId="4" xfId="0" applyFont="1" applyFill="1" applyBorder="1" applyAlignment="1">
      <alignment vertical="center" wrapText="1"/>
    </xf>
    <xf numFmtId="165" fontId="14" fillId="0" borderId="4" xfId="0" applyNumberFormat="1" applyFont="1" applyFill="1" applyBorder="1" applyAlignment="1">
      <alignment horizontal="center" vertical="center" wrapText="1"/>
    </xf>
    <xf numFmtId="0" fontId="24" fillId="0" borderId="4" xfId="0" applyFont="1" applyFill="1" applyBorder="1" applyAlignment="1">
      <alignment horizontal="center" vertical="center"/>
    </xf>
    <xf numFmtId="164" fontId="14" fillId="0" borderId="4" xfId="0" applyNumberFormat="1" applyFont="1" applyBorder="1" applyAlignment="1">
      <alignment horizontal="center" vertical="center" wrapText="1"/>
    </xf>
    <xf numFmtId="0" fontId="14" fillId="0" borderId="4" xfId="0" applyFont="1" applyFill="1" applyBorder="1" applyAlignment="1">
      <alignment horizontal="center" vertical="center"/>
    </xf>
    <xf numFmtId="0" fontId="14" fillId="3" borderId="4" xfId="0" applyFont="1" applyFill="1" applyBorder="1" applyAlignment="1">
      <alignment horizontal="center" vertical="center"/>
    </xf>
    <xf numFmtId="0" fontId="14" fillId="0" borderId="4" xfId="0" applyFont="1" applyBorder="1" applyAlignment="1">
      <alignment horizontal="center" vertical="center"/>
    </xf>
    <xf numFmtId="165" fontId="25" fillId="3" borderId="4" xfId="0" applyNumberFormat="1" applyFont="1" applyFill="1" applyBorder="1" applyAlignment="1">
      <alignment horizontal="center" vertical="center" wrapText="1"/>
    </xf>
    <xf numFmtId="0" fontId="26" fillId="3" borderId="0" xfId="0" applyFont="1" applyFill="1"/>
    <xf numFmtId="0" fontId="26" fillId="3" borderId="0" xfId="0" applyFont="1" applyFill="1" applyAlignment="1">
      <alignment wrapText="1"/>
    </xf>
    <xf numFmtId="0" fontId="23" fillId="5" borderId="4" xfId="0" applyFont="1" applyFill="1" applyBorder="1" applyAlignment="1">
      <alignment horizontal="center" vertical="center" wrapText="1"/>
    </xf>
    <xf numFmtId="14" fontId="14" fillId="3" borderId="4" xfId="0" applyNumberFormat="1" applyFont="1" applyFill="1" applyBorder="1" applyAlignment="1">
      <alignment horizontal="center" vertical="center" wrapText="1"/>
    </xf>
    <xf numFmtId="14" fontId="14" fillId="0" borderId="4" xfId="0" applyNumberFormat="1" applyFont="1" applyBorder="1" applyAlignment="1">
      <alignment horizontal="center" vertical="center" wrapText="1"/>
    </xf>
    <xf numFmtId="0" fontId="18" fillId="7" borderId="4" xfId="0" applyFont="1" applyFill="1" applyBorder="1" applyAlignment="1">
      <alignment horizontal="center" vertical="center"/>
    </xf>
    <xf numFmtId="17" fontId="18" fillId="0" borderId="4" xfId="0" applyNumberFormat="1" applyFont="1" applyBorder="1" applyAlignment="1">
      <alignment horizontal="center" vertical="center"/>
    </xf>
    <xf numFmtId="0" fontId="6" fillId="0" borderId="4" xfId="0" applyFont="1" applyBorder="1" applyAlignment="1">
      <alignment horizontal="center" vertical="center"/>
    </xf>
    <xf numFmtId="0" fontId="6" fillId="0" borderId="0" xfId="0" applyFont="1" applyAlignment="1">
      <alignment horizontal="center" vertical="center"/>
    </xf>
    <xf numFmtId="0" fontId="18" fillId="0" borderId="5" xfId="0" applyFont="1" applyBorder="1" applyAlignment="1">
      <alignment horizontal="center" vertical="center"/>
    </xf>
    <xf numFmtId="0" fontId="6" fillId="0" borderId="0" xfId="0" applyFont="1" applyAlignment="1">
      <alignment horizontal="left" vertical="center"/>
    </xf>
    <xf numFmtId="0" fontId="6" fillId="3" borderId="4" xfId="0" applyFont="1" applyFill="1" applyBorder="1" applyAlignment="1">
      <alignment horizontal="center" vertical="center"/>
    </xf>
    <xf numFmtId="0" fontId="24" fillId="0" borderId="0" xfId="0" applyFont="1" applyAlignment="1">
      <alignment horizontal="center" vertical="center"/>
    </xf>
    <xf numFmtId="0" fontId="6" fillId="8" borderId="4" xfId="0" applyFont="1" applyFill="1" applyBorder="1" applyAlignment="1">
      <alignment horizontal="center" vertical="center"/>
    </xf>
    <xf numFmtId="0" fontId="27" fillId="0" borderId="0" xfId="0" applyFont="1" applyBorder="1" applyAlignment="1">
      <alignment horizontal="center" vertical="center"/>
    </xf>
    <xf numFmtId="0" fontId="6" fillId="0" borderId="0" xfId="0" applyFont="1" applyBorder="1" applyAlignment="1">
      <alignment horizontal="center" vertical="center"/>
    </xf>
    <xf numFmtId="49" fontId="7" fillId="3" borderId="0" xfId="0" applyNumberFormat="1" applyFont="1" applyFill="1" applyBorder="1" applyAlignment="1">
      <alignment horizontal="center" vertical="center" wrapText="1"/>
    </xf>
    <xf numFmtId="0" fontId="4" fillId="3" borderId="0" xfId="0" applyFont="1" applyFill="1" applyBorder="1" applyAlignment="1">
      <alignment horizontal="center" vertical="center"/>
    </xf>
    <xf numFmtId="0" fontId="28" fillId="0" borderId="0" xfId="0" applyFont="1" applyFill="1" applyBorder="1" applyAlignment="1">
      <alignment horizontal="left" vertical="center" wrapText="1"/>
    </xf>
    <xf numFmtId="165" fontId="8" fillId="3" borderId="0" xfId="0" applyNumberFormat="1" applyFont="1" applyFill="1" applyBorder="1" applyAlignment="1">
      <alignment horizontal="center" vertical="center" wrapText="1"/>
    </xf>
    <xf numFmtId="14" fontId="28" fillId="3" borderId="0" xfId="0" applyNumberFormat="1" applyFont="1" applyFill="1" applyBorder="1" applyAlignment="1">
      <alignment horizontal="center" vertical="center" wrapText="1"/>
    </xf>
    <xf numFmtId="167" fontId="28" fillId="3" borderId="0" xfId="3" applyNumberFormat="1" applyFont="1" applyFill="1" applyBorder="1" applyAlignment="1">
      <alignment horizontal="center" vertical="center" wrapText="1"/>
    </xf>
    <xf numFmtId="0" fontId="31" fillId="3" borderId="0" xfId="0" applyFont="1" applyFill="1" applyAlignment="1">
      <alignment vertical="center"/>
    </xf>
    <xf numFmtId="0" fontId="29" fillId="5" borderId="4" xfId="0" applyFont="1" applyFill="1" applyBorder="1" applyAlignment="1">
      <alignment horizontal="center" vertical="center" wrapText="1"/>
    </xf>
    <xf numFmtId="164" fontId="29" fillId="5" borderId="4" xfId="0" applyNumberFormat="1" applyFont="1" applyFill="1" applyBorder="1" applyAlignment="1">
      <alignment horizontal="center" vertical="center" wrapText="1"/>
    </xf>
    <xf numFmtId="14" fontId="29" fillId="5" borderId="4" xfId="0" applyNumberFormat="1" applyFont="1" applyFill="1" applyBorder="1" applyAlignment="1">
      <alignment horizontal="center" vertical="center" wrapText="1"/>
    </xf>
    <xf numFmtId="0" fontId="32" fillId="3" borderId="0" xfId="0" applyFont="1" applyFill="1" applyAlignment="1">
      <alignment vertical="center"/>
    </xf>
    <xf numFmtId="0" fontId="31" fillId="3" borderId="4" xfId="0" applyFont="1" applyFill="1" applyBorder="1" applyAlignment="1">
      <alignment horizontal="center" vertical="center"/>
    </xf>
    <xf numFmtId="0" fontId="33" fillId="0" borderId="4" xfId="0" applyFont="1" applyFill="1" applyBorder="1" applyAlignment="1">
      <alignment horizontal="left" vertical="center" wrapText="1"/>
    </xf>
    <xf numFmtId="165" fontId="32" fillId="3" borderId="4" xfId="0" applyNumberFormat="1" applyFont="1" applyFill="1" applyBorder="1" applyAlignment="1">
      <alignment horizontal="center" vertical="center" wrapText="1"/>
    </xf>
    <xf numFmtId="14" fontId="33" fillId="0" borderId="4" xfId="0" applyNumberFormat="1" applyFont="1" applyFill="1" applyBorder="1" applyAlignment="1">
      <alignment horizontal="center" vertical="center" wrapText="1"/>
    </xf>
    <xf numFmtId="167" fontId="33" fillId="0" borderId="4" xfId="3" applyNumberFormat="1" applyFont="1" applyFill="1" applyBorder="1" applyAlignment="1">
      <alignment horizontal="center" vertical="center" wrapText="1"/>
    </xf>
    <xf numFmtId="14" fontId="33" fillId="3" borderId="4" xfId="0" applyNumberFormat="1" applyFont="1" applyFill="1" applyBorder="1" applyAlignment="1">
      <alignment horizontal="center" vertical="center" wrapText="1"/>
    </xf>
    <xf numFmtId="167" fontId="33" fillId="3" borderId="4" xfId="3" applyNumberFormat="1" applyFont="1" applyFill="1" applyBorder="1" applyAlignment="1">
      <alignment horizontal="center" vertical="center" wrapText="1"/>
    </xf>
    <xf numFmtId="0" fontId="34" fillId="3" borderId="4" xfId="0" applyFont="1" applyFill="1" applyBorder="1" applyAlignment="1">
      <alignment horizontal="center" vertical="center"/>
    </xf>
    <xf numFmtId="0" fontId="33" fillId="3" borderId="4" xfId="0" applyFont="1" applyFill="1" applyBorder="1" applyAlignment="1">
      <alignment horizontal="center" vertical="center" wrapText="1"/>
    </xf>
    <xf numFmtId="165" fontId="33" fillId="0" borderId="4" xfId="0" applyNumberFormat="1" applyFont="1" applyFill="1" applyBorder="1" applyAlignment="1">
      <alignment horizontal="center" vertical="center" wrapText="1"/>
    </xf>
    <xf numFmtId="0" fontId="34" fillId="3" borderId="0" xfId="0" applyFont="1" applyFill="1" applyAlignment="1">
      <alignment vertical="center"/>
    </xf>
    <xf numFmtId="165" fontId="32" fillId="0" borderId="4" xfId="0" applyNumberFormat="1" applyFont="1" applyFill="1" applyBorder="1" applyAlignment="1">
      <alignment horizontal="center" vertical="center" wrapText="1"/>
    </xf>
    <xf numFmtId="0" fontId="33" fillId="0" borderId="4" xfId="0" applyFont="1" applyFill="1" applyBorder="1" applyAlignment="1">
      <alignment horizontal="center" vertical="center"/>
    </xf>
    <xf numFmtId="164" fontId="33" fillId="0" borderId="4" xfId="0" applyNumberFormat="1" applyFont="1" applyBorder="1" applyAlignment="1">
      <alignment horizontal="center" vertical="center" wrapText="1"/>
    </xf>
    <xf numFmtId="0" fontId="32" fillId="0" borderId="4" xfId="0" applyFont="1" applyFill="1" applyBorder="1" applyAlignment="1">
      <alignment horizontal="center" vertical="center"/>
    </xf>
    <xf numFmtId="14" fontId="32" fillId="3" borderId="4" xfId="0" applyNumberFormat="1" applyFont="1" applyFill="1" applyBorder="1" applyAlignment="1">
      <alignment horizontal="center" vertical="center" wrapText="1"/>
    </xf>
    <xf numFmtId="4" fontId="33" fillId="0" borderId="4" xfId="3" applyNumberFormat="1" applyFont="1" applyFill="1" applyBorder="1" applyAlignment="1">
      <alignment horizontal="center" vertical="center" wrapText="1"/>
    </xf>
    <xf numFmtId="14" fontId="32" fillId="0" borderId="4" xfId="0" applyNumberFormat="1" applyFont="1" applyFill="1" applyBorder="1" applyAlignment="1">
      <alignment horizontal="center" vertical="center" wrapText="1"/>
    </xf>
    <xf numFmtId="0" fontId="33" fillId="3" borderId="4" xfId="0" applyFont="1" applyFill="1" applyBorder="1" applyAlignment="1">
      <alignment horizontal="center" vertical="center"/>
    </xf>
    <xf numFmtId="165" fontId="33" fillId="3" borderId="4" xfId="0" applyNumberFormat="1" applyFont="1" applyFill="1" applyBorder="1" applyAlignment="1">
      <alignment horizontal="center" vertical="center" wrapText="1"/>
    </xf>
    <xf numFmtId="0" fontId="33" fillId="0" borderId="4" xfId="0" applyFont="1" applyBorder="1" applyAlignment="1">
      <alignment horizontal="center" vertical="center"/>
    </xf>
    <xf numFmtId="0" fontId="32" fillId="0" borderId="4" xfId="0" applyFont="1" applyBorder="1" applyAlignment="1">
      <alignment horizontal="center" vertical="center"/>
    </xf>
    <xf numFmtId="14" fontId="32" fillId="0" borderId="4" xfId="0" applyNumberFormat="1" applyFont="1" applyBorder="1" applyAlignment="1">
      <alignment horizontal="center" vertical="center" wrapText="1"/>
    </xf>
    <xf numFmtId="167" fontId="32" fillId="3" borderId="4" xfId="3" applyNumberFormat="1" applyFont="1" applyFill="1" applyBorder="1" applyAlignment="1">
      <alignment horizontal="center" vertical="center" wrapText="1"/>
    </xf>
    <xf numFmtId="0" fontId="34" fillId="0" borderId="0" xfId="0" applyFont="1" applyFill="1" applyAlignment="1">
      <alignment vertical="center"/>
    </xf>
    <xf numFmtId="49" fontId="7" fillId="3" borderId="0" xfId="0" applyNumberFormat="1" applyFont="1" applyFill="1" applyBorder="1" applyAlignment="1">
      <alignment horizontal="center" vertical="center" wrapText="1"/>
    </xf>
    <xf numFmtId="14" fontId="29" fillId="5" borderId="4" xfId="0" applyNumberFormat="1" applyFont="1" applyFill="1" applyBorder="1" applyAlignment="1">
      <alignment horizontal="center" vertical="center" wrapText="1"/>
    </xf>
    <xf numFmtId="0" fontId="29" fillId="5" borderId="4" xfId="0" applyFont="1" applyFill="1" applyBorder="1" applyAlignment="1">
      <alignment horizontal="center" vertical="center" wrapText="1"/>
    </xf>
    <xf numFmtId="0" fontId="4" fillId="3" borderId="0" xfId="0" applyFont="1" applyFill="1" applyAlignment="1">
      <alignment vertical="center" wrapText="1"/>
    </xf>
    <xf numFmtId="0" fontId="24" fillId="3" borderId="0" xfId="0" applyFont="1" applyFill="1" applyAlignment="1">
      <alignment vertical="center" wrapText="1"/>
    </xf>
    <xf numFmtId="0" fontId="35" fillId="3" borderId="0" xfId="0" applyFont="1" applyFill="1" applyAlignment="1">
      <alignment vertical="center"/>
    </xf>
    <xf numFmtId="0" fontId="36" fillId="3" borderId="0" xfId="0" applyFont="1" applyFill="1" applyAlignment="1">
      <alignment vertical="center"/>
    </xf>
    <xf numFmtId="0" fontId="32" fillId="3" borderId="4" xfId="0" applyFont="1" applyFill="1" applyBorder="1" applyAlignment="1">
      <alignment horizontal="center" vertical="center" wrapText="1"/>
    </xf>
    <xf numFmtId="0" fontId="4" fillId="3" borderId="0" xfId="0" applyFont="1" applyFill="1" applyAlignment="1">
      <alignment horizontal="center" vertical="center" wrapText="1"/>
    </xf>
    <xf numFmtId="0" fontId="24" fillId="3" borderId="0" xfId="0" applyFont="1" applyFill="1" applyAlignment="1">
      <alignment horizontal="center" vertical="center" wrapText="1"/>
    </xf>
    <xf numFmtId="0" fontId="26" fillId="3" borderId="0" xfId="0" applyFont="1" applyFill="1" applyAlignment="1">
      <alignment horizontal="center" wrapText="1"/>
    </xf>
    <xf numFmtId="0" fontId="8" fillId="3" borderId="0" xfId="0" applyFont="1" applyFill="1" applyAlignment="1">
      <alignment horizontal="center" vertical="center" wrapText="1"/>
    </xf>
    <xf numFmtId="0" fontId="37" fillId="3" borderId="0" xfId="0" applyFont="1" applyFill="1" applyAlignment="1">
      <alignment horizontal="center" vertical="center" wrapText="1"/>
    </xf>
    <xf numFmtId="49" fontId="38" fillId="3" borderId="0" xfId="0" applyNumberFormat="1" applyFont="1" applyFill="1" applyBorder="1" applyAlignment="1">
      <alignment horizontal="center" vertical="center" wrapText="1"/>
    </xf>
    <xf numFmtId="0" fontId="33" fillId="3" borderId="4" xfId="0" applyFont="1" applyFill="1" applyBorder="1" applyAlignment="1">
      <alignment vertical="center" wrapText="1"/>
    </xf>
    <xf numFmtId="0" fontId="29" fillId="5" borderId="4" xfId="0" applyFont="1" applyFill="1" applyBorder="1" applyAlignment="1">
      <alignment horizontal="center" vertical="center"/>
    </xf>
    <xf numFmtId="49" fontId="7" fillId="3" borderId="0" xfId="0" applyNumberFormat="1" applyFont="1" applyFill="1" applyBorder="1" applyAlignment="1">
      <alignment horizontal="center" vertical="center" wrapText="1"/>
    </xf>
    <xf numFmtId="14" fontId="29" fillId="5" borderId="4" xfId="0" applyNumberFormat="1" applyFont="1" applyFill="1" applyBorder="1" applyAlignment="1">
      <alignment horizontal="center" vertical="center" wrapText="1"/>
    </xf>
    <xf numFmtId="0" fontId="29" fillId="5" borderId="4" xfId="0" applyFont="1" applyFill="1" applyBorder="1" applyAlignment="1">
      <alignment horizontal="center" vertical="center" wrapText="1"/>
    </xf>
    <xf numFmtId="0" fontId="18" fillId="0" borderId="4" xfId="0" applyFont="1" applyBorder="1" applyAlignment="1">
      <alignment horizontal="center" vertical="center"/>
    </xf>
    <xf numFmtId="0" fontId="27" fillId="0" borderId="0" xfId="0" applyFont="1" applyBorder="1" applyAlignment="1">
      <alignment horizontal="center" vertical="center"/>
    </xf>
    <xf numFmtId="0" fontId="24" fillId="3" borderId="6" xfId="0" applyFont="1" applyFill="1" applyBorder="1" applyAlignment="1">
      <alignment horizontal="center" vertical="center" wrapText="1"/>
    </xf>
    <xf numFmtId="0" fontId="24" fillId="3" borderId="13" xfId="0" applyFont="1" applyFill="1" applyBorder="1" applyAlignment="1">
      <alignment horizontal="center" vertical="center" wrapText="1"/>
    </xf>
    <xf numFmtId="0" fontId="24" fillId="3" borderId="5" xfId="0" applyFont="1" applyFill="1" applyBorder="1" applyAlignment="1">
      <alignment horizontal="center" vertical="center" wrapText="1"/>
    </xf>
    <xf numFmtId="14" fontId="23" fillId="5" borderId="4" xfId="0" applyNumberFormat="1" applyFont="1" applyFill="1" applyBorder="1" applyAlignment="1">
      <alignment horizontal="center" vertical="center" wrapText="1"/>
    </xf>
    <xf numFmtId="0" fontId="24" fillId="3" borderId="6"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5" xfId="0" applyFont="1" applyFill="1" applyBorder="1" applyAlignment="1">
      <alignment horizontal="left" vertical="center" wrapText="1"/>
    </xf>
    <xf numFmtId="0" fontId="23" fillId="5" borderId="4" xfId="0" applyFont="1" applyFill="1" applyBorder="1" applyAlignment="1">
      <alignment horizontal="center" vertical="center" wrapText="1"/>
    </xf>
    <xf numFmtId="0" fontId="23" fillId="5" borderId="4" xfId="0" applyFont="1" applyFill="1" applyBorder="1" applyAlignment="1">
      <alignment horizontal="center" vertical="center"/>
    </xf>
    <xf numFmtId="0" fontId="17" fillId="6" borderId="4" xfId="0" applyFont="1" applyFill="1" applyBorder="1" applyAlignment="1">
      <alignment horizontal="center"/>
    </xf>
    <xf numFmtId="44" fontId="19" fillId="6" borderId="8" xfId="2" applyFont="1" applyFill="1" applyBorder="1" applyAlignment="1">
      <alignment horizontal="center"/>
    </xf>
    <xf numFmtId="44" fontId="19" fillId="6" borderId="12" xfId="2" applyFont="1" applyFill="1" applyBorder="1" applyAlignment="1">
      <alignment horizontal="center"/>
    </xf>
    <xf numFmtId="0" fontId="17" fillId="6" borderId="10" xfId="0" applyFont="1" applyFill="1" applyBorder="1" applyAlignment="1">
      <alignment horizontal="center"/>
    </xf>
    <xf numFmtId="0" fontId="17" fillId="6" borderId="11" xfId="0" applyFont="1" applyFill="1" applyBorder="1" applyAlignment="1">
      <alignment horizontal="center"/>
    </xf>
    <xf numFmtId="0" fontId="17" fillId="6" borderId="3" xfId="0" applyFont="1" applyFill="1" applyBorder="1" applyAlignment="1">
      <alignment horizontal="center"/>
    </xf>
    <xf numFmtId="0" fontId="17" fillId="6" borderId="6" xfId="0" applyFont="1" applyFill="1" applyBorder="1" applyAlignment="1">
      <alignment horizontal="center" vertical="center"/>
    </xf>
    <xf numFmtId="0" fontId="17" fillId="6" borderId="5" xfId="0" applyFont="1" applyFill="1" applyBorder="1" applyAlignment="1">
      <alignment horizontal="center" vertical="center"/>
    </xf>
    <xf numFmtId="44" fontId="17" fillId="6" borderId="8" xfId="2" applyFont="1" applyFill="1" applyBorder="1" applyAlignment="1">
      <alignment horizontal="center"/>
    </xf>
    <xf numFmtId="44" fontId="17" fillId="6" borderId="9" xfId="2" applyFont="1" applyFill="1" applyBorder="1" applyAlignment="1">
      <alignment horizontal="center"/>
    </xf>
    <xf numFmtId="14" fontId="12" fillId="5" borderId="4" xfId="0" applyNumberFormat="1" applyFont="1" applyFill="1" applyBorder="1" applyAlignment="1">
      <alignment horizontal="center" vertical="center" wrapText="1"/>
    </xf>
    <xf numFmtId="164" fontId="14" fillId="3" borderId="0" xfId="0" applyNumberFormat="1" applyFont="1" applyFill="1" applyBorder="1" applyAlignment="1">
      <alignment horizontal="center" vertical="center" wrapText="1"/>
    </xf>
    <xf numFmtId="49" fontId="20" fillId="3" borderId="0" xfId="0" applyNumberFormat="1" applyFont="1" applyFill="1" applyBorder="1" applyAlignment="1">
      <alignment horizontal="center" vertical="center" wrapText="1"/>
    </xf>
    <xf numFmtId="0" fontId="12" fillId="5" borderId="4" xfId="0" applyFont="1" applyFill="1" applyBorder="1" applyAlignment="1">
      <alignment horizontal="center" vertical="center" wrapText="1"/>
    </xf>
    <xf numFmtId="0" fontId="12" fillId="5" borderId="4" xfId="0" applyFont="1" applyFill="1" applyBorder="1" applyAlignment="1">
      <alignment horizontal="center" vertical="center"/>
    </xf>
  </cellXfs>
  <cellStyles count="5">
    <cellStyle name="Moeda" xfId="2" builtinId="4"/>
    <cellStyle name="Moeda 2" xfId="3"/>
    <cellStyle name="Normal" xfId="0" builtinId="0"/>
    <cellStyle name="Normal 4" xfId="4"/>
    <cellStyle name="Vírgula" xfId="1" builtinId="3"/>
  </cellStyles>
  <dxfs count="2">
    <dxf>
      <fill>
        <patternFill patternType="gray0625">
          <fgColor theme="0" tint="-4.9989318521683403E-2"/>
          <bgColor theme="0" tint="-4.9989318521683403E-2"/>
        </patternFill>
      </fill>
    </dxf>
    <dxf>
      <fill>
        <patternFill>
          <bgColor theme="0" tint="-4.9989318521683403E-2"/>
        </patternFill>
      </fill>
    </dxf>
  </dxfs>
  <tableStyles count="2" defaultTableStyle="TableStyleMedium2" defaultPivotStyle="PivotStyleLight16">
    <tableStyle name="Estilo de Tabela 1" pivot="0" count="1">
      <tableStyleElement type="wholeTable" dxfId="1"/>
    </tableStyle>
    <tableStyle name="Estilo de Tabela 2" pivot="0" count="1">
      <tableStyleElement type="wholeTable" dxfId="0"/>
    </tableStyle>
  </tableStyles>
  <colors>
    <mruColors>
      <color rgb="FF008080"/>
      <color rgb="FF91EFF9"/>
      <color rgb="FF009999"/>
      <color rgb="FFFF6600"/>
      <color rgb="FFFF9900"/>
      <color rgb="FF33CCCC"/>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224270</xdr:colOff>
      <xdr:row>0</xdr:row>
      <xdr:rowOff>91786</xdr:rowOff>
    </xdr:from>
    <xdr:to>
      <xdr:col>1</xdr:col>
      <xdr:colOff>1796484</xdr:colOff>
      <xdr:row>1</xdr:row>
      <xdr:rowOff>25422</xdr:rowOff>
    </xdr:to>
    <xdr:pic>
      <xdr:nvPicPr>
        <xdr:cNvPr id="2" name="Imagem 1" descr="Logo CROSS.jpg"/>
        <xdr:cNvPicPr>
          <a:picLocks noChangeAspect="1"/>
        </xdr:cNvPicPr>
      </xdr:nvPicPr>
      <xdr:blipFill>
        <a:blip xmlns:r="http://schemas.openxmlformats.org/officeDocument/2006/relationships" r:embed="rId1" cstate="print"/>
        <a:stretch>
          <a:fillRect/>
        </a:stretch>
      </xdr:blipFill>
      <xdr:spPr>
        <a:xfrm>
          <a:off x="224270" y="91786"/>
          <a:ext cx="1846096" cy="557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224270</xdr:colOff>
      <xdr:row>0</xdr:row>
      <xdr:rowOff>91786</xdr:rowOff>
    </xdr:from>
    <xdr:to>
      <xdr:col>1</xdr:col>
      <xdr:colOff>1786959</xdr:colOff>
      <xdr:row>1</xdr:row>
      <xdr:rowOff>111147</xdr:rowOff>
    </xdr:to>
    <xdr:pic>
      <xdr:nvPicPr>
        <xdr:cNvPr id="3" name="Imagem 2" descr="Logo CROSS.jpg"/>
        <xdr:cNvPicPr>
          <a:picLocks noChangeAspect="1"/>
        </xdr:cNvPicPr>
      </xdr:nvPicPr>
      <xdr:blipFill>
        <a:blip xmlns:r="http://schemas.openxmlformats.org/officeDocument/2006/relationships" r:embed="rId1" cstate="print"/>
        <a:stretch>
          <a:fillRect/>
        </a:stretch>
      </xdr:blipFill>
      <xdr:spPr>
        <a:xfrm>
          <a:off x="224270" y="91786"/>
          <a:ext cx="1857964" cy="56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1596524</xdr:colOff>
      <xdr:row>3</xdr:row>
      <xdr:rowOff>127492</xdr:rowOff>
    </xdr:to>
    <xdr:pic>
      <xdr:nvPicPr>
        <xdr:cNvPr id="2" name="Imagem 1" descr="Logo CROSS.jpg"/>
        <xdr:cNvPicPr>
          <a:picLocks noChangeAspect="1"/>
        </xdr:cNvPicPr>
      </xdr:nvPicPr>
      <xdr:blipFill>
        <a:blip xmlns:r="http://schemas.openxmlformats.org/officeDocument/2006/relationships" r:embed="rId1" cstate="print"/>
        <a:stretch>
          <a:fillRect/>
        </a:stretch>
      </xdr:blipFill>
      <xdr:spPr>
        <a:xfrm>
          <a:off x="38100" y="0"/>
          <a:ext cx="1854757" cy="5561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38100</xdr:colOff>
      <xdr:row>81</xdr:row>
      <xdr:rowOff>533400</xdr:rowOff>
    </xdr:from>
    <xdr:to>
      <xdr:col>11</xdr:col>
      <xdr:colOff>0</xdr:colOff>
      <xdr:row>81</xdr:row>
      <xdr:rowOff>533400</xdr:rowOff>
    </xdr:to>
    <xdr:sp macro="" textlink="">
      <xdr:nvSpPr>
        <xdr:cNvPr id="2" name="Rectangle 5"/>
        <xdr:cNvSpPr>
          <a:spLocks noChangeArrowheads="1"/>
        </xdr:cNvSpPr>
      </xdr:nvSpPr>
      <xdr:spPr bwMode="auto">
        <a:xfrm>
          <a:off x="16687800" y="33966150"/>
          <a:ext cx="12287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R$ 72.370,00 mensais</a:t>
          </a:r>
        </a:p>
      </xdr:txBody>
    </xdr:sp>
    <xdr:clientData/>
  </xdr:twoCellAnchor>
  <xdr:twoCellAnchor>
    <xdr:from>
      <xdr:col>10</xdr:col>
      <xdr:colOff>161925</xdr:colOff>
      <xdr:row>81</xdr:row>
      <xdr:rowOff>533400</xdr:rowOff>
    </xdr:from>
    <xdr:to>
      <xdr:col>10</xdr:col>
      <xdr:colOff>1257300</xdr:colOff>
      <xdr:row>81</xdr:row>
      <xdr:rowOff>533400</xdr:rowOff>
    </xdr:to>
    <xdr:sp macro="" textlink="">
      <xdr:nvSpPr>
        <xdr:cNvPr id="3" name="Rectangle 6"/>
        <xdr:cNvSpPr>
          <a:spLocks noChangeArrowheads="1"/>
        </xdr:cNvSpPr>
      </xdr:nvSpPr>
      <xdr:spPr bwMode="auto">
        <a:xfrm>
          <a:off x="16811625"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R$ 2.052,94</a:t>
          </a:r>
        </a:p>
      </xdr:txBody>
    </xdr:sp>
    <xdr:clientData/>
  </xdr:twoCellAnchor>
  <xdr:twoCellAnchor>
    <xdr:from>
      <xdr:col>10</xdr:col>
      <xdr:colOff>161925</xdr:colOff>
      <xdr:row>81</xdr:row>
      <xdr:rowOff>533400</xdr:rowOff>
    </xdr:from>
    <xdr:to>
      <xdr:col>10</xdr:col>
      <xdr:colOff>1247775</xdr:colOff>
      <xdr:row>81</xdr:row>
      <xdr:rowOff>533400</xdr:rowOff>
    </xdr:to>
    <xdr:sp macro="" textlink="">
      <xdr:nvSpPr>
        <xdr:cNvPr id="4" name="Rectangle 7"/>
        <xdr:cNvSpPr>
          <a:spLocks noChangeArrowheads="1"/>
        </xdr:cNvSpPr>
      </xdr:nvSpPr>
      <xdr:spPr bwMode="auto">
        <a:xfrm>
          <a:off x="16811625" y="33966150"/>
          <a:ext cx="10858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R$ 7.478,54</a:t>
          </a:r>
        </a:p>
      </xdr:txBody>
    </xdr:sp>
    <xdr:clientData/>
  </xdr:twoCellAnchor>
  <xdr:twoCellAnchor>
    <xdr:from>
      <xdr:col>10</xdr:col>
      <xdr:colOff>123825</xdr:colOff>
      <xdr:row>81</xdr:row>
      <xdr:rowOff>533400</xdr:rowOff>
    </xdr:from>
    <xdr:to>
      <xdr:col>10</xdr:col>
      <xdr:colOff>1114425</xdr:colOff>
      <xdr:row>81</xdr:row>
      <xdr:rowOff>533400</xdr:rowOff>
    </xdr:to>
    <xdr:sp macro="" textlink="">
      <xdr:nvSpPr>
        <xdr:cNvPr id="5" name="Rectangle 8"/>
        <xdr:cNvSpPr>
          <a:spLocks noChangeArrowheads="1"/>
        </xdr:cNvSpPr>
      </xdr:nvSpPr>
      <xdr:spPr bwMode="auto">
        <a:xfrm>
          <a:off x="16773525" y="33966150"/>
          <a:ext cx="9906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lâmina R$ 2,00</a:t>
          </a:r>
        </a:p>
        <a:p>
          <a:pPr algn="l" rtl="0">
            <a:defRPr sz="1000"/>
          </a:pPr>
          <a:endParaRPr lang="pt-BR" sz="1000" b="0" i="0" strike="noStrike">
            <a:solidFill>
              <a:srgbClr val="000000"/>
            </a:solidFill>
            <a:latin typeface="Arial"/>
            <a:cs typeface="Arial"/>
          </a:endParaRPr>
        </a:p>
      </xdr:txBody>
    </xdr:sp>
    <xdr:clientData/>
  </xdr:twoCellAnchor>
  <xdr:twoCellAnchor>
    <xdr:from>
      <xdr:col>10</xdr:col>
      <xdr:colOff>133350</xdr:colOff>
      <xdr:row>81</xdr:row>
      <xdr:rowOff>533400</xdr:rowOff>
    </xdr:from>
    <xdr:to>
      <xdr:col>10</xdr:col>
      <xdr:colOff>1314450</xdr:colOff>
      <xdr:row>81</xdr:row>
      <xdr:rowOff>533400</xdr:rowOff>
    </xdr:to>
    <xdr:sp macro="" textlink="">
      <xdr:nvSpPr>
        <xdr:cNvPr id="6" name="Rectangle 9"/>
        <xdr:cNvSpPr>
          <a:spLocks noChangeArrowheads="1"/>
        </xdr:cNvSpPr>
      </xdr:nvSpPr>
      <xdr:spPr bwMode="auto">
        <a:xfrm>
          <a:off x="16783050" y="33966150"/>
          <a:ext cx="11334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coloração R$ 4,00</a:t>
          </a:r>
        </a:p>
      </xdr:txBody>
    </xdr:sp>
    <xdr:clientData/>
  </xdr:twoCellAnchor>
  <xdr:twoCellAnchor>
    <xdr:from>
      <xdr:col>10</xdr:col>
      <xdr:colOff>133350</xdr:colOff>
      <xdr:row>81</xdr:row>
      <xdr:rowOff>533400</xdr:rowOff>
    </xdr:from>
    <xdr:to>
      <xdr:col>10</xdr:col>
      <xdr:colOff>1238250</xdr:colOff>
      <xdr:row>81</xdr:row>
      <xdr:rowOff>533400</xdr:rowOff>
    </xdr:to>
    <xdr:sp macro="" textlink="">
      <xdr:nvSpPr>
        <xdr:cNvPr id="7" name="Rectangle 10"/>
        <xdr:cNvSpPr>
          <a:spLocks noChangeArrowheads="1"/>
        </xdr:cNvSpPr>
      </xdr:nvSpPr>
      <xdr:spPr bwMode="auto">
        <a:xfrm>
          <a:off x="16783050" y="33966150"/>
          <a:ext cx="11049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citologia R$ 1,00</a:t>
          </a:r>
        </a:p>
      </xdr:txBody>
    </xdr:sp>
    <xdr:clientData/>
  </xdr:twoCellAnchor>
  <xdr:twoCellAnchor>
    <xdr:from>
      <xdr:col>10</xdr:col>
      <xdr:colOff>133350</xdr:colOff>
      <xdr:row>81</xdr:row>
      <xdr:rowOff>533400</xdr:rowOff>
    </xdr:from>
    <xdr:to>
      <xdr:col>11</xdr:col>
      <xdr:colOff>0</xdr:colOff>
      <xdr:row>81</xdr:row>
      <xdr:rowOff>533400</xdr:rowOff>
    </xdr:to>
    <xdr:sp macro="" textlink="">
      <xdr:nvSpPr>
        <xdr:cNvPr id="8" name="Rectangle 11"/>
        <xdr:cNvSpPr>
          <a:spLocks noChangeArrowheads="1"/>
        </xdr:cNvSpPr>
      </xdr:nvSpPr>
      <xdr:spPr bwMode="auto">
        <a:xfrm>
          <a:off x="16783050" y="33966150"/>
          <a:ext cx="11334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papanicolau R$ 0,50</a:t>
          </a:r>
        </a:p>
      </xdr:txBody>
    </xdr:sp>
    <xdr:clientData/>
  </xdr:twoCellAnchor>
  <xdr:twoCellAnchor>
    <xdr:from>
      <xdr:col>10</xdr:col>
      <xdr:colOff>66675</xdr:colOff>
      <xdr:row>81</xdr:row>
      <xdr:rowOff>533400</xdr:rowOff>
    </xdr:from>
    <xdr:to>
      <xdr:col>10</xdr:col>
      <xdr:colOff>1466850</xdr:colOff>
      <xdr:row>81</xdr:row>
      <xdr:rowOff>533400</xdr:rowOff>
    </xdr:to>
    <xdr:sp macro="" textlink="">
      <xdr:nvSpPr>
        <xdr:cNvPr id="9" name="Rectangle 13"/>
        <xdr:cNvSpPr>
          <a:spLocks noChangeArrowheads="1"/>
        </xdr:cNvSpPr>
      </xdr:nvSpPr>
      <xdr:spPr bwMode="auto">
        <a:xfrm>
          <a:off x="16716375" y="33966150"/>
          <a:ext cx="12001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R$ 49.000,00 mensais</a:t>
          </a:r>
        </a:p>
      </xdr:txBody>
    </xdr:sp>
    <xdr:clientData/>
  </xdr:twoCellAnchor>
  <xdr:twoCellAnchor>
    <xdr:from>
      <xdr:col>10</xdr:col>
      <xdr:colOff>38100</xdr:colOff>
      <xdr:row>81</xdr:row>
      <xdr:rowOff>533400</xdr:rowOff>
    </xdr:from>
    <xdr:to>
      <xdr:col>11</xdr:col>
      <xdr:colOff>0</xdr:colOff>
      <xdr:row>81</xdr:row>
      <xdr:rowOff>533400</xdr:rowOff>
    </xdr:to>
    <xdr:sp macro="" textlink="">
      <xdr:nvSpPr>
        <xdr:cNvPr id="10" name="Rectangle 14"/>
        <xdr:cNvSpPr>
          <a:spLocks noChangeArrowheads="1"/>
        </xdr:cNvSpPr>
      </xdr:nvSpPr>
      <xdr:spPr bwMode="auto">
        <a:xfrm>
          <a:off x="16687800" y="33966150"/>
          <a:ext cx="12287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R$ 52.500,00 p/ 60 cirurgias e R$ 4.500,00 a cada 10 cirurgias.</a:t>
          </a:r>
        </a:p>
      </xdr:txBody>
    </xdr:sp>
    <xdr:clientData/>
  </xdr:twoCellAnchor>
  <xdr:twoCellAnchor>
    <xdr:from>
      <xdr:col>10</xdr:col>
      <xdr:colOff>104775</xdr:colOff>
      <xdr:row>81</xdr:row>
      <xdr:rowOff>533400</xdr:rowOff>
    </xdr:from>
    <xdr:to>
      <xdr:col>11</xdr:col>
      <xdr:colOff>0</xdr:colOff>
      <xdr:row>81</xdr:row>
      <xdr:rowOff>533400</xdr:rowOff>
    </xdr:to>
    <xdr:sp macro="" textlink="">
      <xdr:nvSpPr>
        <xdr:cNvPr id="11" name="Rectangle 15"/>
        <xdr:cNvSpPr>
          <a:spLocks noChangeArrowheads="1"/>
        </xdr:cNvSpPr>
      </xdr:nvSpPr>
      <xdr:spPr bwMode="auto">
        <a:xfrm>
          <a:off x="16754475" y="33966150"/>
          <a:ext cx="11620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R$ 2.750,00 mensais</a:t>
          </a:r>
        </a:p>
      </xdr:txBody>
    </xdr:sp>
    <xdr:clientData/>
  </xdr:twoCellAnchor>
  <xdr:twoCellAnchor>
    <xdr:from>
      <xdr:col>10</xdr:col>
      <xdr:colOff>152400</xdr:colOff>
      <xdr:row>81</xdr:row>
      <xdr:rowOff>533400</xdr:rowOff>
    </xdr:from>
    <xdr:to>
      <xdr:col>11</xdr:col>
      <xdr:colOff>0</xdr:colOff>
      <xdr:row>81</xdr:row>
      <xdr:rowOff>533400</xdr:rowOff>
    </xdr:to>
    <xdr:sp macro="" textlink="">
      <xdr:nvSpPr>
        <xdr:cNvPr id="12" name="Rectangle 16"/>
        <xdr:cNvSpPr>
          <a:spLocks noChangeArrowheads="1"/>
        </xdr:cNvSpPr>
      </xdr:nvSpPr>
      <xdr:spPr bwMode="auto">
        <a:xfrm>
          <a:off x="1680210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R$ 5.235,51 mensais</a:t>
          </a:r>
        </a:p>
      </xdr:txBody>
    </xdr:sp>
    <xdr:clientData/>
  </xdr:twoCellAnchor>
  <xdr:twoCellAnchor>
    <xdr:from>
      <xdr:col>10</xdr:col>
      <xdr:colOff>66675</xdr:colOff>
      <xdr:row>81</xdr:row>
      <xdr:rowOff>533400</xdr:rowOff>
    </xdr:from>
    <xdr:to>
      <xdr:col>10</xdr:col>
      <xdr:colOff>1457325</xdr:colOff>
      <xdr:row>81</xdr:row>
      <xdr:rowOff>533400</xdr:rowOff>
    </xdr:to>
    <xdr:sp macro="" textlink="">
      <xdr:nvSpPr>
        <xdr:cNvPr id="13" name="Rectangle 17"/>
        <xdr:cNvSpPr>
          <a:spLocks noChangeArrowheads="1"/>
        </xdr:cNvSpPr>
      </xdr:nvSpPr>
      <xdr:spPr bwMode="auto">
        <a:xfrm>
          <a:off x="16716375" y="33966150"/>
          <a:ext cx="12001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R$ 2.685,00 em 3 parcelas iguais</a:t>
          </a:r>
        </a:p>
      </xdr:txBody>
    </xdr:sp>
    <xdr:clientData/>
  </xdr:twoCellAnchor>
  <xdr:twoCellAnchor>
    <xdr:from>
      <xdr:col>10</xdr:col>
      <xdr:colOff>76200</xdr:colOff>
      <xdr:row>81</xdr:row>
      <xdr:rowOff>533400</xdr:rowOff>
    </xdr:from>
    <xdr:to>
      <xdr:col>10</xdr:col>
      <xdr:colOff>1438275</xdr:colOff>
      <xdr:row>81</xdr:row>
      <xdr:rowOff>533400</xdr:rowOff>
    </xdr:to>
    <xdr:sp macro="" textlink="">
      <xdr:nvSpPr>
        <xdr:cNvPr id="14" name="Rectangle 18"/>
        <xdr:cNvSpPr>
          <a:spLocks noChangeArrowheads="1"/>
        </xdr:cNvSpPr>
      </xdr:nvSpPr>
      <xdr:spPr bwMode="auto">
        <a:xfrm>
          <a:off x="16725900" y="33966150"/>
          <a:ext cx="11906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R$ 600,00 a pagar em 26/01/2000</a:t>
          </a:r>
        </a:p>
      </xdr:txBody>
    </xdr:sp>
    <xdr:clientData/>
  </xdr:twoCellAnchor>
  <xdr:twoCellAnchor>
    <xdr:from>
      <xdr:col>10</xdr:col>
      <xdr:colOff>95250</xdr:colOff>
      <xdr:row>81</xdr:row>
      <xdr:rowOff>533400</xdr:rowOff>
    </xdr:from>
    <xdr:to>
      <xdr:col>11</xdr:col>
      <xdr:colOff>0</xdr:colOff>
      <xdr:row>81</xdr:row>
      <xdr:rowOff>533400</xdr:rowOff>
    </xdr:to>
    <xdr:sp macro="" textlink="">
      <xdr:nvSpPr>
        <xdr:cNvPr id="15" name="Rectangle 19"/>
        <xdr:cNvSpPr>
          <a:spLocks noChangeArrowheads="1"/>
        </xdr:cNvSpPr>
      </xdr:nvSpPr>
      <xdr:spPr bwMode="auto">
        <a:xfrm>
          <a:off x="16744950" y="33966150"/>
          <a:ext cx="11715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R$ 18.000,00 mensais</a:t>
          </a:r>
        </a:p>
      </xdr:txBody>
    </xdr:sp>
    <xdr:clientData/>
  </xdr:twoCellAnchor>
  <xdr:twoCellAnchor>
    <xdr:from>
      <xdr:col>10</xdr:col>
      <xdr:colOff>95250</xdr:colOff>
      <xdr:row>81</xdr:row>
      <xdr:rowOff>533400</xdr:rowOff>
    </xdr:from>
    <xdr:to>
      <xdr:col>10</xdr:col>
      <xdr:colOff>1428750</xdr:colOff>
      <xdr:row>81</xdr:row>
      <xdr:rowOff>533400</xdr:rowOff>
    </xdr:to>
    <xdr:sp macro="" textlink="">
      <xdr:nvSpPr>
        <xdr:cNvPr id="16" name="Rectangle 20"/>
        <xdr:cNvSpPr>
          <a:spLocks noChangeArrowheads="1"/>
        </xdr:cNvSpPr>
      </xdr:nvSpPr>
      <xdr:spPr bwMode="auto">
        <a:xfrm>
          <a:off x="16744950" y="33966150"/>
          <a:ext cx="11715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R$ 20.200,00 mensais</a:t>
          </a:r>
        </a:p>
      </xdr:txBody>
    </xdr:sp>
    <xdr:clientData/>
  </xdr:twoCellAnchor>
  <xdr:twoCellAnchor>
    <xdr:from>
      <xdr:col>10</xdr:col>
      <xdr:colOff>200025</xdr:colOff>
      <xdr:row>81</xdr:row>
      <xdr:rowOff>533400</xdr:rowOff>
    </xdr:from>
    <xdr:to>
      <xdr:col>10</xdr:col>
      <xdr:colOff>1314450</xdr:colOff>
      <xdr:row>81</xdr:row>
      <xdr:rowOff>533400</xdr:rowOff>
    </xdr:to>
    <xdr:sp macro="" textlink="">
      <xdr:nvSpPr>
        <xdr:cNvPr id="17" name="Rectangle 21"/>
        <xdr:cNvSpPr>
          <a:spLocks noChangeArrowheads="1"/>
        </xdr:cNvSpPr>
      </xdr:nvSpPr>
      <xdr:spPr bwMode="auto">
        <a:xfrm>
          <a:off x="16849725" y="33966150"/>
          <a:ext cx="10668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R$ 0,54/kg</a:t>
          </a:r>
        </a:p>
      </xdr:txBody>
    </xdr:sp>
    <xdr:clientData/>
  </xdr:twoCellAnchor>
  <xdr:twoCellAnchor>
    <xdr:from>
      <xdr:col>10</xdr:col>
      <xdr:colOff>209550</xdr:colOff>
      <xdr:row>81</xdr:row>
      <xdr:rowOff>533400</xdr:rowOff>
    </xdr:from>
    <xdr:to>
      <xdr:col>10</xdr:col>
      <xdr:colOff>1343025</xdr:colOff>
      <xdr:row>81</xdr:row>
      <xdr:rowOff>533400</xdr:rowOff>
    </xdr:to>
    <xdr:sp macro="" textlink="">
      <xdr:nvSpPr>
        <xdr:cNvPr id="18" name="Rectangle 22"/>
        <xdr:cNvSpPr>
          <a:spLocks noChangeArrowheads="1"/>
        </xdr:cNvSpPr>
      </xdr:nvSpPr>
      <xdr:spPr bwMode="auto">
        <a:xfrm>
          <a:off x="16859250" y="33966150"/>
          <a:ext cx="10572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R$ 0,635/kg</a:t>
          </a:r>
        </a:p>
      </xdr:txBody>
    </xdr:sp>
    <xdr:clientData/>
  </xdr:twoCellAnchor>
  <xdr:twoCellAnchor>
    <xdr:from>
      <xdr:col>10</xdr:col>
      <xdr:colOff>200025</xdr:colOff>
      <xdr:row>81</xdr:row>
      <xdr:rowOff>533400</xdr:rowOff>
    </xdr:from>
    <xdr:to>
      <xdr:col>10</xdr:col>
      <xdr:colOff>1343025</xdr:colOff>
      <xdr:row>81</xdr:row>
      <xdr:rowOff>533400</xdr:rowOff>
    </xdr:to>
    <xdr:sp macro="" textlink="">
      <xdr:nvSpPr>
        <xdr:cNvPr id="19" name="Rectangle 23"/>
        <xdr:cNvSpPr>
          <a:spLocks noChangeArrowheads="1"/>
        </xdr:cNvSpPr>
      </xdr:nvSpPr>
      <xdr:spPr bwMode="auto">
        <a:xfrm>
          <a:off x="16849725" y="33966150"/>
          <a:ext cx="10668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R$ 0,735/kg</a:t>
          </a:r>
        </a:p>
      </xdr:txBody>
    </xdr:sp>
    <xdr:clientData/>
  </xdr:twoCellAnchor>
  <xdr:twoCellAnchor>
    <xdr:from>
      <xdr:col>10</xdr:col>
      <xdr:colOff>171450</xdr:colOff>
      <xdr:row>81</xdr:row>
      <xdr:rowOff>533400</xdr:rowOff>
    </xdr:from>
    <xdr:to>
      <xdr:col>10</xdr:col>
      <xdr:colOff>1343025</xdr:colOff>
      <xdr:row>81</xdr:row>
      <xdr:rowOff>533400</xdr:rowOff>
    </xdr:to>
    <xdr:sp macro="" textlink="">
      <xdr:nvSpPr>
        <xdr:cNvPr id="20" name="Rectangle 24"/>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R$ 0,7983/kg</a:t>
          </a:r>
        </a:p>
      </xdr:txBody>
    </xdr:sp>
    <xdr:clientData/>
  </xdr:twoCellAnchor>
  <xdr:twoCellAnchor>
    <xdr:from>
      <xdr:col>10</xdr:col>
      <xdr:colOff>171450</xdr:colOff>
      <xdr:row>81</xdr:row>
      <xdr:rowOff>533400</xdr:rowOff>
    </xdr:from>
    <xdr:to>
      <xdr:col>10</xdr:col>
      <xdr:colOff>1314450</xdr:colOff>
      <xdr:row>81</xdr:row>
      <xdr:rowOff>533400</xdr:rowOff>
    </xdr:to>
    <xdr:sp macro="" textlink="">
      <xdr:nvSpPr>
        <xdr:cNvPr id="21" name="Rectangle 25"/>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R$ 0,8283/kg</a:t>
          </a:r>
        </a:p>
      </xdr:txBody>
    </xdr:sp>
    <xdr:clientData/>
  </xdr:twoCellAnchor>
  <xdr:twoCellAnchor>
    <xdr:from>
      <xdr:col>10</xdr:col>
      <xdr:colOff>171450</xdr:colOff>
      <xdr:row>81</xdr:row>
      <xdr:rowOff>533400</xdr:rowOff>
    </xdr:from>
    <xdr:to>
      <xdr:col>10</xdr:col>
      <xdr:colOff>1285875</xdr:colOff>
      <xdr:row>81</xdr:row>
      <xdr:rowOff>533400</xdr:rowOff>
    </xdr:to>
    <xdr:sp macro="" textlink="">
      <xdr:nvSpPr>
        <xdr:cNvPr id="22" name="Rectangle 26"/>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R$ 0,9525/kg</a:t>
          </a:r>
        </a:p>
      </xdr:txBody>
    </xdr:sp>
    <xdr:clientData/>
  </xdr:twoCellAnchor>
  <xdr:twoCellAnchor>
    <xdr:from>
      <xdr:col>10</xdr:col>
      <xdr:colOff>161925</xdr:colOff>
      <xdr:row>81</xdr:row>
      <xdr:rowOff>533400</xdr:rowOff>
    </xdr:from>
    <xdr:to>
      <xdr:col>10</xdr:col>
      <xdr:colOff>1276350</xdr:colOff>
      <xdr:row>81</xdr:row>
      <xdr:rowOff>533400</xdr:rowOff>
    </xdr:to>
    <xdr:sp macro="" textlink="">
      <xdr:nvSpPr>
        <xdr:cNvPr id="23" name="Rectangle 27"/>
        <xdr:cNvSpPr>
          <a:spLocks noChangeArrowheads="1"/>
        </xdr:cNvSpPr>
      </xdr:nvSpPr>
      <xdr:spPr bwMode="auto">
        <a:xfrm>
          <a:off x="16811625" y="33966150"/>
          <a:ext cx="11049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R$ 0,75/m3</a:t>
          </a:r>
        </a:p>
      </xdr:txBody>
    </xdr:sp>
    <xdr:clientData/>
  </xdr:twoCellAnchor>
  <xdr:twoCellAnchor>
    <xdr:from>
      <xdr:col>10</xdr:col>
      <xdr:colOff>171450</xdr:colOff>
      <xdr:row>81</xdr:row>
      <xdr:rowOff>533400</xdr:rowOff>
    </xdr:from>
    <xdr:to>
      <xdr:col>10</xdr:col>
      <xdr:colOff>1276350</xdr:colOff>
      <xdr:row>81</xdr:row>
      <xdr:rowOff>533400</xdr:rowOff>
    </xdr:to>
    <xdr:sp macro="" textlink="">
      <xdr:nvSpPr>
        <xdr:cNvPr id="24" name="Rectangle 28"/>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R$ 0,05/m3</a:t>
          </a:r>
        </a:p>
      </xdr:txBody>
    </xdr:sp>
    <xdr:clientData/>
  </xdr:twoCellAnchor>
  <xdr:twoCellAnchor>
    <xdr:from>
      <xdr:col>10</xdr:col>
      <xdr:colOff>142875</xdr:colOff>
      <xdr:row>81</xdr:row>
      <xdr:rowOff>533400</xdr:rowOff>
    </xdr:from>
    <xdr:to>
      <xdr:col>10</xdr:col>
      <xdr:colOff>1285875</xdr:colOff>
      <xdr:row>81</xdr:row>
      <xdr:rowOff>533400</xdr:rowOff>
    </xdr:to>
    <xdr:sp macro="" textlink="">
      <xdr:nvSpPr>
        <xdr:cNvPr id="25" name="Rectangle 29"/>
        <xdr:cNvSpPr>
          <a:spLocks noChangeArrowheads="1"/>
        </xdr:cNvSpPr>
      </xdr:nvSpPr>
      <xdr:spPr bwMode="auto">
        <a:xfrm>
          <a:off x="16792575" y="33966150"/>
          <a:ext cx="11239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R$ 6,00/m3</a:t>
          </a:r>
        </a:p>
      </xdr:txBody>
    </xdr:sp>
    <xdr:clientData/>
  </xdr:twoCellAnchor>
  <xdr:twoCellAnchor>
    <xdr:from>
      <xdr:col>10</xdr:col>
      <xdr:colOff>171450</xdr:colOff>
      <xdr:row>81</xdr:row>
      <xdr:rowOff>533400</xdr:rowOff>
    </xdr:from>
    <xdr:to>
      <xdr:col>10</xdr:col>
      <xdr:colOff>1285875</xdr:colOff>
      <xdr:row>81</xdr:row>
      <xdr:rowOff>533400</xdr:rowOff>
    </xdr:to>
    <xdr:sp macro="" textlink="">
      <xdr:nvSpPr>
        <xdr:cNvPr id="26" name="Rectangle 30"/>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R$ 5,00/m3</a:t>
          </a:r>
        </a:p>
      </xdr:txBody>
    </xdr:sp>
    <xdr:clientData/>
  </xdr:twoCellAnchor>
  <xdr:twoCellAnchor>
    <xdr:from>
      <xdr:col>10</xdr:col>
      <xdr:colOff>161925</xdr:colOff>
      <xdr:row>81</xdr:row>
      <xdr:rowOff>533400</xdr:rowOff>
    </xdr:from>
    <xdr:to>
      <xdr:col>10</xdr:col>
      <xdr:colOff>1304925</xdr:colOff>
      <xdr:row>81</xdr:row>
      <xdr:rowOff>533400</xdr:rowOff>
    </xdr:to>
    <xdr:sp macro="" textlink="">
      <xdr:nvSpPr>
        <xdr:cNvPr id="27" name="Rectangle 31"/>
        <xdr:cNvSpPr>
          <a:spLocks noChangeArrowheads="1"/>
        </xdr:cNvSpPr>
      </xdr:nvSpPr>
      <xdr:spPr bwMode="auto">
        <a:xfrm>
          <a:off x="16811625" y="33966150"/>
          <a:ext cx="11049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R$ 11,00/kg</a:t>
          </a:r>
        </a:p>
      </xdr:txBody>
    </xdr:sp>
    <xdr:clientData/>
  </xdr:twoCellAnchor>
  <xdr:twoCellAnchor>
    <xdr:from>
      <xdr:col>10</xdr:col>
      <xdr:colOff>171450</xdr:colOff>
      <xdr:row>81</xdr:row>
      <xdr:rowOff>533400</xdr:rowOff>
    </xdr:from>
    <xdr:to>
      <xdr:col>10</xdr:col>
      <xdr:colOff>1285875</xdr:colOff>
      <xdr:row>81</xdr:row>
      <xdr:rowOff>533400</xdr:rowOff>
    </xdr:to>
    <xdr:sp macro="" textlink="">
      <xdr:nvSpPr>
        <xdr:cNvPr id="28" name="Rectangle 32"/>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R$ 0,75/m3/kg</a:t>
          </a:r>
        </a:p>
      </xdr:txBody>
    </xdr:sp>
    <xdr:clientData/>
  </xdr:twoCellAnchor>
  <xdr:twoCellAnchor>
    <xdr:from>
      <xdr:col>10</xdr:col>
      <xdr:colOff>133350</xdr:colOff>
      <xdr:row>81</xdr:row>
      <xdr:rowOff>533400</xdr:rowOff>
    </xdr:from>
    <xdr:to>
      <xdr:col>10</xdr:col>
      <xdr:colOff>1381125</xdr:colOff>
      <xdr:row>81</xdr:row>
      <xdr:rowOff>533400</xdr:rowOff>
    </xdr:to>
    <xdr:sp macro="" textlink="">
      <xdr:nvSpPr>
        <xdr:cNvPr id="29" name="Rectangle 33"/>
        <xdr:cNvSpPr>
          <a:spLocks noChangeArrowheads="1"/>
        </xdr:cNvSpPr>
      </xdr:nvSpPr>
      <xdr:spPr bwMode="auto">
        <a:xfrm>
          <a:off x="16783050" y="33966150"/>
          <a:ext cx="11334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R$ 10,00 p/ cilindro</a:t>
          </a:r>
        </a:p>
      </xdr:txBody>
    </xdr:sp>
    <xdr:clientData/>
  </xdr:twoCellAnchor>
  <xdr:twoCellAnchor>
    <xdr:from>
      <xdr:col>10</xdr:col>
      <xdr:colOff>161925</xdr:colOff>
      <xdr:row>81</xdr:row>
      <xdr:rowOff>533400</xdr:rowOff>
    </xdr:from>
    <xdr:to>
      <xdr:col>10</xdr:col>
      <xdr:colOff>1257300</xdr:colOff>
      <xdr:row>81</xdr:row>
      <xdr:rowOff>533400</xdr:rowOff>
    </xdr:to>
    <xdr:sp macro="" textlink="">
      <xdr:nvSpPr>
        <xdr:cNvPr id="30" name="Rectangle 34"/>
        <xdr:cNvSpPr>
          <a:spLocks noChangeArrowheads="1"/>
        </xdr:cNvSpPr>
      </xdr:nvSpPr>
      <xdr:spPr bwMode="auto">
        <a:xfrm>
          <a:off x="16811625"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R$ 0,07/m3</a:t>
          </a:r>
        </a:p>
      </xdr:txBody>
    </xdr:sp>
    <xdr:clientData/>
  </xdr:twoCellAnchor>
  <xdr:twoCellAnchor>
    <xdr:from>
      <xdr:col>10</xdr:col>
      <xdr:colOff>171450</xdr:colOff>
      <xdr:row>81</xdr:row>
      <xdr:rowOff>533400</xdr:rowOff>
    </xdr:from>
    <xdr:to>
      <xdr:col>10</xdr:col>
      <xdr:colOff>1276350</xdr:colOff>
      <xdr:row>81</xdr:row>
      <xdr:rowOff>533400</xdr:rowOff>
    </xdr:to>
    <xdr:sp macro="" textlink="">
      <xdr:nvSpPr>
        <xdr:cNvPr id="31" name="Rectangle 35"/>
        <xdr:cNvSpPr>
          <a:spLocks noChangeArrowheads="1"/>
        </xdr:cNvSpPr>
      </xdr:nvSpPr>
      <xdr:spPr bwMode="auto">
        <a:xfrm>
          <a:off x="16821150"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R$ 1,00/m3</a:t>
          </a:r>
        </a:p>
      </xdr:txBody>
    </xdr:sp>
    <xdr:clientData/>
  </xdr:twoCellAnchor>
  <xdr:twoCellAnchor>
    <xdr:from>
      <xdr:col>10</xdr:col>
      <xdr:colOff>171450</xdr:colOff>
      <xdr:row>81</xdr:row>
      <xdr:rowOff>533400</xdr:rowOff>
    </xdr:from>
    <xdr:to>
      <xdr:col>10</xdr:col>
      <xdr:colOff>1247775</xdr:colOff>
      <xdr:row>81</xdr:row>
      <xdr:rowOff>533400</xdr:rowOff>
    </xdr:to>
    <xdr:sp macro="" textlink="">
      <xdr:nvSpPr>
        <xdr:cNvPr id="32" name="Rectangle 36"/>
        <xdr:cNvSpPr>
          <a:spLocks noChangeArrowheads="1"/>
        </xdr:cNvSpPr>
      </xdr:nvSpPr>
      <xdr:spPr bwMode="auto">
        <a:xfrm>
          <a:off x="16821150" y="33966150"/>
          <a:ext cx="10763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R$ 1,00/kg</a:t>
          </a:r>
        </a:p>
      </xdr:txBody>
    </xdr:sp>
    <xdr:clientData/>
  </xdr:twoCellAnchor>
  <xdr:twoCellAnchor>
    <xdr:from>
      <xdr:col>10</xdr:col>
      <xdr:colOff>85725</xdr:colOff>
      <xdr:row>81</xdr:row>
      <xdr:rowOff>533400</xdr:rowOff>
    </xdr:from>
    <xdr:to>
      <xdr:col>10</xdr:col>
      <xdr:colOff>1152525</xdr:colOff>
      <xdr:row>81</xdr:row>
      <xdr:rowOff>533400</xdr:rowOff>
    </xdr:to>
    <xdr:sp macro="" textlink="">
      <xdr:nvSpPr>
        <xdr:cNvPr id="33" name="Rectangle 38"/>
        <xdr:cNvSpPr>
          <a:spLocks noChangeArrowheads="1"/>
        </xdr:cNvSpPr>
      </xdr:nvSpPr>
      <xdr:spPr bwMode="auto">
        <a:xfrm>
          <a:off x="16735425" y="33966150"/>
          <a:ext cx="10668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R$ 0,83/m3</a:t>
          </a:r>
        </a:p>
      </xdr:txBody>
    </xdr:sp>
    <xdr:clientData/>
  </xdr:twoCellAnchor>
  <xdr:twoCellAnchor>
    <xdr:from>
      <xdr:col>10</xdr:col>
      <xdr:colOff>95250</xdr:colOff>
      <xdr:row>81</xdr:row>
      <xdr:rowOff>533400</xdr:rowOff>
    </xdr:from>
    <xdr:to>
      <xdr:col>10</xdr:col>
      <xdr:colOff>1133475</xdr:colOff>
      <xdr:row>81</xdr:row>
      <xdr:rowOff>533400</xdr:rowOff>
    </xdr:to>
    <xdr:sp macro="" textlink="">
      <xdr:nvSpPr>
        <xdr:cNvPr id="34" name="Rectangle 39"/>
        <xdr:cNvSpPr>
          <a:spLocks noChangeArrowheads="1"/>
        </xdr:cNvSpPr>
      </xdr:nvSpPr>
      <xdr:spPr bwMode="auto">
        <a:xfrm>
          <a:off x="16744950" y="33966150"/>
          <a:ext cx="10382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R$ 5,70/m3</a:t>
          </a:r>
        </a:p>
      </xdr:txBody>
    </xdr:sp>
    <xdr:clientData/>
  </xdr:twoCellAnchor>
  <xdr:twoCellAnchor>
    <xdr:from>
      <xdr:col>8</xdr:col>
      <xdr:colOff>161925</xdr:colOff>
      <xdr:row>81</xdr:row>
      <xdr:rowOff>533400</xdr:rowOff>
    </xdr:from>
    <xdr:to>
      <xdr:col>8</xdr:col>
      <xdr:colOff>1257300</xdr:colOff>
      <xdr:row>81</xdr:row>
      <xdr:rowOff>533400</xdr:rowOff>
    </xdr:to>
    <xdr:sp macro="" textlink="">
      <xdr:nvSpPr>
        <xdr:cNvPr id="35" name="Rectangle 6"/>
        <xdr:cNvSpPr>
          <a:spLocks noChangeArrowheads="1"/>
        </xdr:cNvSpPr>
      </xdr:nvSpPr>
      <xdr:spPr bwMode="auto">
        <a:xfrm>
          <a:off x="14373225"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R$ 2.052,94</a:t>
          </a:r>
        </a:p>
      </xdr:txBody>
    </xdr:sp>
    <xdr:clientData/>
  </xdr:twoCellAnchor>
  <xdr:twoCellAnchor>
    <xdr:from>
      <xdr:col>8</xdr:col>
      <xdr:colOff>161925</xdr:colOff>
      <xdr:row>81</xdr:row>
      <xdr:rowOff>533400</xdr:rowOff>
    </xdr:from>
    <xdr:to>
      <xdr:col>8</xdr:col>
      <xdr:colOff>1247775</xdr:colOff>
      <xdr:row>81</xdr:row>
      <xdr:rowOff>533400</xdr:rowOff>
    </xdr:to>
    <xdr:sp macro="" textlink="">
      <xdr:nvSpPr>
        <xdr:cNvPr id="36" name="Rectangle 7"/>
        <xdr:cNvSpPr>
          <a:spLocks noChangeArrowheads="1"/>
        </xdr:cNvSpPr>
      </xdr:nvSpPr>
      <xdr:spPr bwMode="auto">
        <a:xfrm>
          <a:off x="14373225" y="33966150"/>
          <a:ext cx="10858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R$ 7.478,54</a:t>
          </a:r>
        </a:p>
      </xdr:txBody>
    </xdr:sp>
    <xdr:clientData/>
  </xdr:twoCellAnchor>
  <xdr:twoCellAnchor>
    <xdr:from>
      <xdr:col>8</xdr:col>
      <xdr:colOff>123825</xdr:colOff>
      <xdr:row>81</xdr:row>
      <xdr:rowOff>533400</xdr:rowOff>
    </xdr:from>
    <xdr:to>
      <xdr:col>8</xdr:col>
      <xdr:colOff>1114425</xdr:colOff>
      <xdr:row>81</xdr:row>
      <xdr:rowOff>533400</xdr:rowOff>
    </xdr:to>
    <xdr:sp macro="" textlink="">
      <xdr:nvSpPr>
        <xdr:cNvPr id="37" name="Rectangle 8"/>
        <xdr:cNvSpPr>
          <a:spLocks noChangeArrowheads="1"/>
        </xdr:cNvSpPr>
      </xdr:nvSpPr>
      <xdr:spPr bwMode="auto">
        <a:xfrm>
          <a:off x="14335125" y="33966150"/>
          <a:ext cx="9906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lâmina R$ 2,00</a:t>
          </a:r>
        </a:p>
        <a:p>
          <a:pPr algn="l" rtl="0">
            <a:defRPr sz="1000"/>
          </a:pPr>
          <a:endParaRPr lang="pt-BR" sz="1000" b="0" i="0" strike="noStrike">
            <a:solidFill>
              <a:srgbClr val="000000"/>
            </a:solidFill>
            <a:latin typeface="Arial"/>
            <a:cs typeface="Arial"/>
          </a:endParaRPr>
        </a:p>
      </xdr:txBody>
    </xdr:sp>
    <xdr:clientData/>
  </xdr:twoCellAnchor>
  <xdr:twoCellAnchor>
    <xdr:from>
      <xdr:col>8</xdr:col>
      <xdr:colOff>133350</xdr:colOff>
      <xdr:row>81</xdr:row>
      <xdr:rowOff>533400</xdr:rowOff>
    </xdr:from>
    <xdr:to>
      <xdr:col>8</xdr:col>
      <xdr:colOff>1314450</xdr:colOff>
      <xdr:row>81</xdr:row>
      <xdr:rowOff>533400</xdr:rowOff>
    </xdr:to>
    <xdr:sp macro="" textlink="">
      <xdr:nvSpPr>
        <xdr:cNvPr id="38" name="Rectangle 9"/>
        <xdr:cNvSpPr>
          <a:spLocks noChangeArrowheads="1"/>
        </xdr:cNvSpPr>
      </xdr:nvSpPr>
      <xdr:spPr bwMode="auto">
        <a:xfrm>
          <a:off x="14344650" y="33966150"/>
          <a:ext cx="11525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coloração R$ 4,00</a:t>
          </a:r>
        </a:p>
      </xdr:txBody>
    </xdr:sp>
    <xdr:clientData/>
  </xdr:twoCellAnchor>
  <xdr:twoCellAnchor>
    <xdr:from>
      <xdr:col>8</xdr:col>
      <xdr:colOff>133350</xdr:colOff>
      <xdr:row>81</xdr:row>
      <xdr:rowOff>533400</xdr:rowOff>
    </xdr:from>
    <xdr:to>
      <xdr:col>8</xdr:col>
      <xdr:colOff>1238250</xdr:colOff>
      <xdr:row>81</xdr:row>
      <xdr:rowOff>533400</xdr:rowOff>
    </xdr:to>
    <xdr:sp macro="" textlink="">
      <xdr:nvSpPr>
        <xdr:cNvPr id="39" name="Rectangle 10"/>
        <xdr:cNvSpPr>
          <a:spLocks noChangeArrowheads="1"/>
        </xdr:cNvSpPr>
      </xdr:nvSpPr>
      <xdr:spPr bwMode="auto">
        <a:xfrm>
          <a:off x="14344650" y="33966150"/>
          <a:ext cx="11049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citologia R$ 1,00</a:t>
          </a:r>
        </a:p>
      </xdr:txBody>
    </xdr:sp>
    <xdr:clientData/>
  </xdr:twoCellAnchor>
  <xdr:twoCellAnchor>
    <xdr:from>
      <xdr:col>8</xdr:col>
      <xdr:colOff>133350</xdr:colOff>
      <xdr:row>81</xdr:row>
      <xdr:rowOff>533400</xdr:rowOff>
    </xdr:from>
    <xdr:to>
      <xdr:col>8</xdr:col>
      <xdr:colOff>1438275</xdr:colOff>
      <xdr:row>81</xdr:row>
      <xdr:rowOff>533400</xdr:rowOff>
    </xdr:to>
    <xdr:sp macro="" textlink="">
      <xdr:nvSpPr>
        <xdr:cNvPr id="40" name="Rectangle 11"/>
        <xdr:cNvSpPr>
          <a:spLocks noChangeArrowheads="1"/>
        </xdr:cNvSpPr>
      </xdr:nvSpPr>
      <xdr:spPr bwMode="auto">
        <a:xfrm>
          <a:off x="14344650" y="33966150"/>
          <a:ext cx="11525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papanicolau R$ 0,50</a:t>
          </a:r>
        </a:p>
      </xdr:txBody>
    </xdr:sp>
    <xdr:clientData/>
  </xdr:twoCellAnchor>
  <xdr:twoCellAnchor>
    <xdr:from>
      <xdr:col>8</xdr:col>
      <xdr:colOff>66675</xdr:colOff>
      <xdr:row>81</xdr:row>
      <xdr:rowOff>533400</xdr:rowOff>
    </xdr:from>
    <xdr:to>
      <xdr:col>8</xdr:col>
      <xdr:colOff>1438275</xdr:colOff>
      <xdr:row>81</xdr:row>
      <xdr:rowOff>533400</xdr:rowOff>
    </xdr:to>
    <xdr:sp macro="" textlink="">
      <xdr:nvSpPr>
        <xdr:cNvPr id="41" name="Rectangle 13"/>
        <xdr:cNvSpPr>
          <a:spLocks noChangeArrowheads="1"/>
        </xdr:cNvSpPr>
      </xdr:nvSpPr>
      <xdr:spPr bwMode="auto">
        <a:xfrm>
          <a:off x="14277975" y="33966150"/>
          <a:ext cx="12192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R$ 49.000,00 mensais</a:t>
          </a:r>
        </a:p>
      </xdr:txBody>
    </xdr:sp>
    <xdr:clientData/>
  </xdr:twoCellAnchor>
  <xdr:twoCellAnchor>
    <xdr:from>
      <xdr:col>8</xdr:col>
      <xdr:colOff>38100</xdr:colOff>
      <xdr:row>81</xdr:row>
      <xdr:rowOff>533400</xdr:rowOff>
    </xdr:from>
    <xdr:to>
      <xdr:col>8</xdr:col>
      <xdr:colOff>1438275</xdr:colOff>
      <xdr:row>81</xdr:row>
      <xdr:rowOff>533400</xdr:rowOff>
    </xdr:to>
    <xdr:sp macro="" textlink="">
      <xdr:nvSpPr>
        <xdr:cNvPr id="42" name="Rectangle 14"/>
        <xdr:cNvSpPr>
          <a:spLocks noChangeArrowheads="1"/>
        </xdr:cNvSpPr>
      </xdr:nvSpPr>
      <xdr:spPr bwMode="auto">
        <a:xfrm>
          <a:off x="14249400" y="33966150"/>
          <a:ext cx="12477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R$ 52.500,00 p/ 60 cirurgias e R$ 4.500,00 a cada 10 cirurgias.</a:t>
          </a:r>
        </a:p>
      </xdr:txBody>
    </xdr:sp>
    <xdr:clientData/>
  </xdr:twoCellAnchor>
  <xdr:twoCellAnchor>
    <xdr:from>
      <xdr:col>8</xdr:col>
      <xdr:colOff>104775</xdr:colOff>
      <xdr:row>81</xdr:row>
      <xdr:rowOff>533400</xdr:rowOff>
    </xdr:from>
    <xdr:to>
      <xdr:col>8</xdr:col>
      <xdr:colOff>1438275</xdr:colOff>
      <xdr:row>81</xdr:row>
      <xdr:rowOff>533400</xdr:rowOff>
    </xdr:to>
    <xdr:sp macro="" textlink="">
      <xdr:nvSpPr>
        <xdr:cNvPr id="43" name="Rectangle 15"/>
        <xdr:cNvSpPr>
          <a:spLocks noChangeArrowheads="1"/>
        </xdr:cNvSpPr>
      </xdr:nvSpPr>
      <xdr:spPr bwMode="auto">
        <a:xfrm>
          <a:off x="14316075" y="33966150"/>
          <a:ext cx="11811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R$ 2.750,00 mensais</a:t>
          </a:r>
        </a:p>
      </xdr:txBody>
    </xdr:sp>
    <xdr:clientData/>
  </xdr:twoCellAnchor>
  <xdr:twoCellAnchor>
    <xdr:from>
      <xdr:col>8</xdr:col>
      <xdr:colOff>152400</xdr:colOff>
      <xdr:row>81</xdr:row>
      <xdr:rowOff>533400</xdr:rowOff>
    </xdr:from>
    <xdr:to>
      <xdr:col>8</xdr:col>
      <xdr:colOff>1438275</xdr:colOff>
      <xdr:row>81</xdr:row>
      <xdr:rowOff>533400</xdr:rowOff>
    </xdr:to>
    <xdr:sp macro="" textlink="">
      <xdr:nvSpPr>
        <xdr:cNvPr id="44" name="Rectangle 16"/>
        <xdr:cNvSpPr>
          <a:spLocks noChangeArrowheads="1"/>
        </xdr:cNvSpPr>
      </xdr:nvSpPr>
      <xdr:spPr bwMode="auto">
        <a:xfrm>
          <a:off x="14363700" y="33966150"/>
          <a:ext cx="11334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R$ 5.235,51 mensais</a:t>
          </a:r>
        </a:p>
      </xdr:txBody>
    </xdr:sp>
    <xdr:clientData/>
  </xdr:twoCellAnchor>
  <xdr:twoCellAnchor>
    <xdr:from>
      <xdr:col>8</xdr:col>
      <xdr:colOff>66675</xdr:colOff>
      <xdr:row>81</xdr:row>
      <xdr:rowOff>533400</xdr:rowOff>
    </xdr:from>
    <xdr:to>
      <xdr:col>8</xdr:col>
      <xdr:colOff>1438275</xdr:colOff>
      <xdr:row>81</xdr:row>
      <xdr:rowOff>533400</xdr:rowOff>
    </xdr:to>
    <xdr:sp macro="" textlink="">
      <xdr:nvSpPr>
        <xdr:cNvPr id="45" name="Rectangle 17"/>
        <xdr:cNvSpPr>
          <a:spLocks noChangeArrowheads="1"/>
        </xdr:cNvSpPr>
      </xdr:nvSpPr>
      <xdr:spPr bwMode="auto">
        <a:xfrm>
          <a:off x="14277975" y="33966150"/>
          <a:ext cx="12192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R$ 2.685,00 em 3 parcelas iguais</a:t>
          </a:r>
        </a:p>
      </xdr:txBody>
    </xdr:sp>
    <xdr:clientData/>
  </xdr:twoCellAnchor>
  <xdr:twoCellAnchor>
    <xdr:from>
      <xdr:col>8</xdr:col>
      <xdr:colOff>76200</xdr:colOff>
      <xdr:row>81</xdr:row>
      <xdr:rowOff>533400</xdr:rowOff>
    </xdr:from>
    <xdr:to>
      <xdr:col>8</xdr:col>
      <xdr:colOff>1438275</xdr:colOff>
      <xdr:row>81</xdr:row>
      <xdr:rowOff>533400</xdr:rowOff>
    </xdr:to>
    <xdr:sp macro="" textlink="">
      <xdr:nvSpPr>
        <xdr:cNvPr id="46" name="Rectangle 18"/>
        <xdr:cNvSpPr>
          <a:spLocks noChangeArrowheads="1"/>
        </xdr:cNvSpPr>
      </xdr:nvSpPr>
      <xdr:spPr bwMode="auto">
        <a:xfrm>
          <a:off x="14287500" y="33966150"/>
          <a:ext cx="12096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R$ 600,00 a pagar em 26/01/2000</a:t>
          </a:r>
        </a:p>
      </xdr:txBody>
    </xdr:sp>
    <xdr:clientData/>
  </xdr:twoCellAnchor>
  <xdr:twoCellAnchor>
    <xdr:from>
      <xdr:col>8</xdr:col>
      <xdr:colOff>95250</xdr:colOff>
      <xdr:row>81</xdr:row>
      <xdr:rowOff>533400</xdr:rowOff>
    </xdr:from>
    <xdr:to>
      <xdr:col>8</xdr:col>
      <xdr:colOff>1438275</xdr:colOff>
      <xdr:row>81</xdr:row>
      <xdr:rowOff>533400</xdr:rowOff>
    </xdr:to>
    <xdr:sp macro="" textlink="">
      <xdr:nvSpPr>
        <xdr:cNvPr id="47" name="Rectangle 19"/>
        <xdr:cNvSpPr>
          <a:spLocks noChangeArrowheads="1"/>
        </xdr:cNvSpPr>
      </xdr:nvSpPr>
      <xdr:spPr bwMode="auto">
        <a:xfrm>
          <a:off x="14306550" y="33966150"/>
          <a:ext cx="11906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R$ 18.000,00 mensais</a:t>
          </a:r>
        </a:p>
      </xdr:txBody>
    </xdr:sp>
    <xdr:clientData/>
  </xdr:twoCellAnchor>
  <xdr:twoCellAnchor>
    <xdr:from>
      <xdr:col>8</xdr:col>
      <xdr:colOff>95250</xdr:colOff>
      <xdr:row>81</xdr:row>
      <xdr:rowOff>533400</xdr:rowOff>
    </xdr:from>
    <xdr:to>
      <xdr:col>8</xdr:col>
      <xdr:colOff>1428750</xdr:colOff>
      <xdr:row>81</xdr:row>
      <xdr:rowOff>533400</xdr:rowOff>
    </xdr:to>
    <xdr:sp macro="" textlink="">
      <xdr:nvSpPr>
        <xdr:cNvPr id="48" name="Rectangle 20"/>
        <xdr:cNvSpPr>
          <a:spLocks noChangeArrowheads="1"/>
        </xdr:cNvSpPr>
      </xdr:nvSpPr>
      <xdr:spPr bwMode="auto">
        <a:xfrm>
          <a:off x="14306550" y="33966150"/>
          <a:ext cx="11906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R$ 20.200,00 mensais</a:t>
          </a:r>
        </a:p>
      </xdr:txBody>
    </xdr:sp>
    <xdr:clientData/>
  </xdr:twoCellAnchor>
  <xdr:twoCellAnchor>
    <xdr:from>
      <xdr:col>8</xdr:col>
      <xdr:colOff>200025</xdr:colOff>
      <xdr:row>81</xdr:row>
      <xdr:rowOff>533400</xdr:rowOff>
    </xdr:from>
    <xdr:to>
      <xdr:col>8</xdr:col>
      <xdr:colOff>1314450</xdr:colOff>
      <xdr:row>81</xdr:row>
      <xdr:rowOff>533400</xdr:rowOff>
    </xdr:to>
    <xdr:sp macro="" textlink="">
      <xdr:nvSpPr>
        <xdr:cNvPr id="49" name="Rectangle 21"/>
        <xdr:cNvSpPr>
          <a:spLocks noChangeArrowheads="1"/>
        </xdr:cNvSpPr>
      </xdr:nvSpPr>
      <xdr:spPr bwMode="auto">
        <a:xfrm>
          <a:off x="14411325" y="33966150"/>
          <a:ext cx="10858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R$ 0,54/kg</a:t>
          </a:r>
        </a:p>
      </xdr:txBody>
    </xdr:sp>
    <xdr:clientData/>
  </xdr:twoCellAnchor>
  <xdr:twoCellAnchor>
    <xdr:from>
      <xdr:col>8</xdr:col>
      <xdr:colOff>209550</xdr:colOff>
      <xdr:row>81</xdr:row>
      <xdr:rowOff>533400</xdr:rowOff>
    </xdr:from>
    <xdr:to>
      <xdr:col>8</xdr:col>
      <xdr:colOff>1343025</xdr:colOff>
      <xdr:row>81</xdr:row>
      <xdr:rowOff>533400</xdr:rowOff>
    </xdr:to>
    <xdr:sp macro="" textlink="">
      <xdr:nvSpPr>
        <xdr:cNvPr id="50" name="Rectangle 22"/>
        <xdr:cNvSpPr>
          <a:spLocks noChangeArrowheads="1"/>
        </xdr:cNvSpPr>
      </xdr:nvSpPr>
      <xdr:spPr bwMode="auto">
        <a:xfrm>
          <a:off x="14420850" y="33966150"/>
          <a:ext cx="10763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R$ 0,635/kg</a:t>
          </a:r>
        </a:p>
      </xdr:txBody>
    </xdr:sp>
    <xdr:clientData/>
  </xdr:twoCellAnchor>
  <xdr:twoCellAnchor>
    <xdr:from>
      <xdr:col>8</xdr:col>
      <xdr:colOff>200025</xdr:colOff>
      <xdr:row>81</xdr:row>
      <xdr:rowOff>533400</xdr:rowOff>
    </xdr:from>
    <xdr:to>
      <xdr:col>8</xdr:col>
      <xdr:colOff>1343025</xdr:colOff>
      <xdr:row>81</xdr:row>
      <xdr:rowOff>533400</xdr:rowOff>
    </xdr:to>
    <xdr:sp macro="" textlink="">
      <xdr:nvSpPr>
        <xdr:cNvPr id="51" name="Rectangle 23"/>
        <xdr:cNvSpPr>
          <a:spLocks noChangeArrowheads="1"/>
        </xdr:cNvSpPr>
      </xdr:nvSpPr>
      <xdr:spPr bwMode="auto">
        <a:xfrm>
          <a:off x="14411325" y="33966150"/>
          <a:ext cx="10858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R$ 0,735/kg</a:t>
          </a:r>
        </a:p>
      </xdr:txBody>
    </xdr:sp>
    <xdr:clientData/>
  </xdr:twoCellAnchor>
  <xdr:twoCellAnchor>
    <xdr:from>
      <xdr:col>8</xdr:col>
      <xdr:colOff>171450</xdr:colOff>
      <xdr:row>81</xdr:row>
      <xdr:rowOff>533400</xdr:rowOff>
    </xdr:from>
    <xdr:to>
      <xdr:col>8</xdr:col>
      <xdr:colOff>1343025</xdr:colOff>
      <xdr:row>81</xdr:row>
      <xdr:rowOff>533400</xdr:rowOff>
    </xdr:to>
    <xdr:sp macro="" textlink="">
      <xdr:nvSpPr>
        <xdr:cNvPr id="52" name="Rectangle 24"/>
        <xdr:cNvSpPr>
          <a:spLocks noChangeArrowheads="1"/>
        </xdr:cNvSpPr>
      </xdr:nvSpPr>
      <xdr:spPr bwMode="auto">
        <a:xfrm>
          <a:off x="1438275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R$ 0,7983/kg</a:t>
          </a:r>
        </a:p>
      </xdr:txBody>
    </xdr:sp>
    <xdr:clientData/>
  </xdr:twoCellAnchor>
  <xdr:twoCellAnchor>
    <xdr:from>
      <xdr:col>8</xdr:col>
      <xdr:colOff>171450</xdr:colOff>
      <xdr:row>81</xdr:row>
      <xdr:rowOff>533400</xdr:rowOff>
    </xdr:from>
    <xdr:to>
      <xdr:col>8</xdr:col>
      <xdr:colOff>1314450</xdr:colOff>
      <xdr:row>81</xdr:row>
      <xdr:rowOff>533400</xdr:rowOff>
    </xdr:to>
    <xdr:sp macro="" textlink="">
      <xdr:nvSpPr>
        <xdr:cNvPr id="53" name="Rectangle 25"/>
        <xdr:cNvSpPr>
          <a:spLocks noChangeArrowheads="1"/>
        </xdr:cNvSpPr>
      </xdr:nvSpPr>
      <xdr:spPr bwMode="auto">
        <a:xfrm>
          <a:off x="1438275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R$ 0,8283/kg</a:t>
          </a:r>
        </a:p>
      </xdr:txBody>
    </xdr:sp>
    <xdr:clientData/>
  </xdr:twoCellAnchor>
  <xdr:twoCellAnchor>
    <xdr:from>
      <xdr:col>8</xdr:col>
      <xdr:colOff>171450</xdr:colOff>
      <xdr:row>81</xdr:row>
      <xdr:rowOff>533400</xdr:rowOff>
    </xdr:from>
    <xdr:to>
      <xdr:col>8</xdr:col>
      <xdr:colOff>1285875</xdr:colOff>
      <xdr:row>81</xdr:row>
      <xdr:rowOff>533400</xdr:rowOff>
    </xdr:to>
    <xdr:sp macro="" textlink="">
      <xdr:nvSpPr>
        <xdr:cNvPr id="54" name="Rectangle 26"/>
        <xdr:cNvSpPr>
          <a:spLocks noChangeArrowheads="1"/>
        </xdr:cNvSpPr>
      </xdr:nvSpPr>
      <xdr:spPr bwMode="auto">
        <a:xfrm>
          <a:off x="1438275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R$ 0,9525/kg</a:t>
          </a:r>
        </a:p>
      </xdr:txBody>
    </xdr:sp>
    <xdr:clientData/>
  </xdr:twoCellAnchor>
  <xdr:twoCellAnchor>
    <xdr:from>
      <xdr:col>8</xdr:col>
      <xdr:colOff>161925</xdr:colOff>
      <xdr:row>81</xdr:row>
      <xdr:rowOff>533400</xdr:rowOff>
    </xdr:from>
    <xdr:to>
      <xdr:col>8</xdr:col>
      <xdr:colOff>1276350</xdr:colOff>
      <xdr:row>81</xdr:row>
      <xdr:rowOff>533400</xdr:rowOff>
    </xdr:to>
    <xdr:sp macro="" textlink="">
      <xdr:nvSpPr>
        <xdr:cNvPr id="55" name="Rectangle 27"/>
        <xdr:cNvSpPr>
          <a:spLocks noChangeArrowheads="1"/>
        </xdr:cNvSpPr>
      </xdr:nvSpPr>
      <xdr:spPr bwMode="auto">
        <a:xfrm>
          <a:off x="14373225"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R$ 0,75/m3</a:t>
          </a:r>
        </a:p>
      </xdr:txBody>
    </xdr:sp>
    <xdr:clientData/>
  </xdr:twoCellAnchor>
  <xdr:twoCellAnchor>
    <xdr:from>
      <xdr:col>8</xdr:col>
      <xdr:colOff>171450</xdr:colOff>
      <xdr:row>81</xdr:row>
      <xdr:rowOff>533400</xdr:rowOff>
    </xdr:from>
    <xdr:to>
      <xdr:col>8</xdr:col>
      <xdr:colOff>1276350</xdr:colOff>
      <xdr:row>81</xdr:row>
      <xdr:rowOff>533400</xdr:rowOff>
    </xdr:to>
    <xdr:sp macro="" textlink="">
      <xdr:nvSpPr>
        <xdr:cNvPr id="56" name="Rectangle 28"/>
        <xdr:cNvSpPr>
          <a:spLocks noChangeArrowheads="1"/>
        </xdr:cNvSpPr>
      </xdr:nvSpPr>
      <xdr:spPr bwMode="auto">
        <a:xfrm>
          <a:off x="14382750" y="33966150"/>
          <a:ext cx="11049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R$ 0,05/m3</a:t>
          </a:r>
        </a:p>
      </xdr:txBody>
    </xdr:sp>
    <xdr:clientData/>
  </xdr:twoCellAnchor>
  <xdr:twoCellAnchor>
    <xdr:from>
      <xdr:col>8</xdr:col>
      <xdr:colOff>142875</xdr:colOff>
      <xdr:row>81</xdr:row>
      <xdr:rowOff>533400</xdr:rowOff>
    </xdr:from>
    <xdr:to>
      <xdr:col>8</xdr:col>
      <xdr:colOff>1285875</xdr:colOff>
      <xdr:row>81</xdr:row>
      <xdr:rowOff>533400</xdr:rowOff>
    </xdr:to>
    <xdr:sp macro="" textlink="">
      <xdr:nvSpPr>
        <xdr:cNvPr id="57" name="Rectangle 29"/>
        <xdr:cNvSpPr>
          <a:spLocks noChangeArrowheads="1"/>
        </xdr:cNvSpPr>
      </xdr:nvSpPr>
      <xdr:spPr bwMode="auto">
        <a:xfrm>
          <a:off x="14354175" y="33966150"/>
          <a:ext cx="114300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R$ 6,00/m3</a:t>
          </a:r>
        </a:p>
      </xdr:txBody>
    </xdr:sp>
    <xdr:clientData/>
  </xdr:twoCellAnchor>
  <xdr:twoCellAnchor>
    <xdr:from>
      <xdr:col>8</xdr:col>
      <xdr:colOff>171450</xdr:colOff>
      <xdr:row>81</xdr:row>
      <xdr:rowOff>533400</xdr:rowOff>
    </xdr:from>
    <xdr:to>
      <xdr:col>8</xdr:col>
      <xdr:colOff>1285875</xdr:colOff>
      <xdr:row>81</xdr:row>
      <xdr:rowOff>533400</xdr:rowOff>
    </xdr:to>
    <xdr:sp macro="" textlink="">
      <xdr:nvSpPr>
        <xdr:cNvPr id="58" name="Rectangle 30"/>
        <xdr:cNvSpPr>
          <a:spLocks noChangeArrowheads="1"/>
        </xdr:cNvSpPr>
      </xdr:nvSpPr>
      <xdr:spPr bwMode="auto">
        <a:xfrm>
          <a:off x="1438275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R$ 5,00/m3</a:t>
          </a:r>
        </a:p>
      </xdr:txBody>
    </xdr:sp>
    <xdr:clientData/>
  </xdr:twoCellAnchor>
  <xdr:twoCellAnchor>
    <xdr:from>
      <xdr:col>8</xdr:col>
      <xdr:colOff>161925</xdr:colOff>
      <xdr:row>81</xdr:row>
      <xdr:rowOff>533400</xdr:rowOff>
    </xdr:from>
    <xdr:to>
      <xdr:col>8</xdr:col>
      <xdr:colOff>1304925</xdr:colOff>
      <xdr:row>81</xdr:row>
      <xdr:rowOff>533400</xdr:rowOff>
    </xdr:to>
    <xdr:sp macro="" textlink="">
      <xdr:nvSpPr>
        <xdr:cNvPr id="59" name="Rectangle 31"/>
        <xdr:cNvSpPr>
          <a:spLocks noChangeArrowheads="1"/>
        </xdr:cNvSpPr>
      </xdr:nvSpPr>
      <xdr:spPr bwMode="auto">
        <a:xfrm>
          <a:off x="14373225" y="33966150"/>
          <a:ext cx="1123950"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R$ 11,00/kg</a:t>
          </a:r>
        </a:p>
      </xdr:txBody>
    </xdr:sp>
    <xdr:clientData/>
  </xdr:twoCellAnchor>
  <xdr:twoCellAnchor>
    <xdr:from>
      <xdr:col>8</xdr:col>
      <xdr:colOff>171450</xdr:colOff>
      <xdr:row>81</xdr:row>
      <xdr:rowOff>533400</xdr:rowOff>
    </xdr:from>
    <xdr:to>
      <xdr:col>8</xdr:col>
      <xdr:colOff>1285875</xdr:colOff>
      <xdr:row>81</xdr:row>
      <xdr:rowOff>533400</xdr:rowOff>
    </xdr:to>
    <xdr:sp macro="" textlink="">
      <xdr:nvSpPr>
        <xdr:cNvPr id="60" name="Rectangle 32"/>
        <xdr:cNvSpPr>
          <a:spLocks noChangeArrowheads="1"/>
        </xdr:cNvSpPr>
      </xdr:nvSpPr>
      <xdr:spPr bwMode="auto">
        <a:xfrm>
          <a:off x="14382750" y="33966150"/>
          <a:ext cx="11144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R$ 0,75/m3/kg</a:t>
          </a:r>
        </a:p>
      </xdr:txBody>
    </xdr:sp>
    <xdr:clientData/>
  </xdr:twoCellAnchor>
  <xdr:twoCellAnchor>
    <xdr:from>
      <xdr:col>8</xdr:col>
      <xdr:colOff>133350</xdr:colOff>
      <xdr:row>81</xdr:row>
      <xdr:rowOff>533400</xdr:rowOff>
    </xdr:from>
    <xdr:to>
      <xdr:col>8</xdr:col>
      <xdr:colOff>1381125</xdr:colOff>
      <xdr:row>81</xdr:row>
      <xdr:rowOff>533400</xdr:rowOff>
    </xdr:to>
    <xdr:sp macro="" textlink="">
      <xdr:nvSpPr>
        <xdr:cNvPr id="61" name="Rectangle 33"/>
        <xdr:cNvSpPr>
          <a:spLocks noChangeArrowheads="1"/>
        </xdr:cNvSpPr>
      </xdr:nvSpPr>
      <xdr:spPr bwMode="auto">
        <a:xfrm>
          <a:off x="14344650" y="33966150"/>
          <a:ext cx="115252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R$ 10,00 p/ cilindro</a:t>
          </a:r>
        </a:p>
      </xdr:txBody>
    </xdr:sp>
    <xdr:clientData/>
  </xdr:twoCellAnchor>
  <xdr:twoCellAnchor>
    <xdr:from>
      <xdr:col>8</xdr:col>
      <xdr:colOff>161925</xdr:colOff>
      <xdr:row>81</xdr:row>
      <xdr:rowOff>533400</xdr:rowOff>
    </xdr:from>
    <xdr:to>
      <xdr:col>8</xdr:col>
      <xdr:colOff>1257300</xdr:colOff>
      <xdr:row>81</xdr:row>
      <xdr:rowOff>533400</xdr:rowOff>
    </xdr:to>
    <xdr:sp macro="" textlink="">
      <xdr:nvSpPr>
        <xdr:cNvPr id="62" name="Rectangle 34"/>
        <xdr:cNvSpPr>
          <a:spLocks noChangeArrowheads="1"/>
        </xdr:cNvSpPr>
      </xdr:nvSpPr>
      <xdr:spPr bwMode="auto">
        <a:xfrm>
          <a:off x="14373225" y="33966150"/>
          <a:ext cx="10953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R$ 0,07/m3</a:t>
          </a:r>
        </a:p>
      </xdr:txBody>
    </xdr:sp>
    <xdr:clientData/>
  </xdr:twoCellAnchor>
  <xdr:twoCellAnchor>
    <xdr:from>
      <xdr:col>8</xdr:col>
      <xdr:colOff>171450</xdr:colOff>
      <xdr:row>82</xdr:row>
      <xdr:rowOff>4482</xdr:rowOff>
    </xdr:from>
    <xdr:to>
      <xdr:col>8</xdr:col>
      <xdr:colOff>1152525</xdr:colOff>
      <xdr:row>82</xdr:row>
      <xdr:rowOff>4482</xdr:rowOff>
    </xdr:to>
    <xdr:sp macro="" textlink="">
      <xdr:nvSpPr>
        <xdr:cNvPr id="63" name="Rectangle 36"/>
        <xdr:cNvSpPr>
          <a:spLocks noChangeArrowheads="1"/>
        </xdr:cNvSpPr>
      </xdr:nvSpPr>
      <xdr:spPr bwMode="auto">
        <a:xfrm>
          <a:off x="14382750" y="33970632"/>
          <a:ext cx="981075" cy="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pt-BR" sz="1000" b="0" i="0" strike="noStrike">
              <a:solidFill>
                <a:srgbClr val="000000"/>
              </a:solidFill>
              <a:latin typeface="Arial"/>
              <a:cs typeface="Arial"/>
            </a:rPr>
            <a:t>R$ 1,00/kg</a:t>
          </a:r>
        </a:p>
      </xdr:txBody>
    </xdr:sp>
    <xdr:clientData/>
  </xdr:twoCellAnchor>
  <xdr:twoCellAnchor editAs="oneCell">
    <xdr:from>
      <xdr:col>0</xdr:col>
      <xdr:colOff>57373</xdr:colOff>
      <xdr:row>0</xdr:row>
      <xdr:rowOff>27343</xdr:rowOff>
    </xdr:from>
    <xdr:to>
      <xdr:col>1</xdr:col>
      <xdr:colOff>67235</xdr:colOff>
      <xdr:row>1</xdr:row>
      <xdr:rowOff>289442</xdr:rowOff>
    </xdr:to>
    <xdr:pic>
      <xdr:nvPicPr>
        <xdr:cNvPr id="64" name="Imagem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73" y="27343"/>
          <a:ext cx="1714837" cy="890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66675</xdr:rowOff>
    </xdr:from>
    <xdr:to>
      <xdr:col>19</xdr:col>
      <xdr:colOff>350933</xdr:colOff>
      <xdr:row>31</xdr:row>
      <xdr:rowOff>104056</xdr:rowOff>
    </xdr:to>
    <xdr:pic>
      <xdr:nvPicPr>
        <xdr:cNvPr id="2" name="Imagem 1"/>
        <xdr:cNvPicPr>
          <a:picLocks noChangeAspect="1"/>
        </xdr:cNvPicPr>
      </xdr:nvPicPr>
      <xdr:blipFill>
        <a:blip xmlns:r="http://schemas.openxmlformats.org/officeDocument/2006/relationships" r:embed="rId1"/>
        <a:stretch>
          <a:fillRect/>
        </a:stretch>
      </xdr:blipFill>
      <xdr:spPr>
        <a:xfrm>
          <a:off x="0" y="257175"/>
          <a:ext cx="11933333" cy="5752381"/>
        </a:xfrm>
        <a:prstGeom prst="rect">
          <a:avLst/>
        </a:prstGeom>
      </xdr:spPr>
    </xdr:pic>
    <xdr:clientData/>
  </xdr:twoCellAnchor>
  <xdr:twoCellAnchor editAs="oneCell">
    <xdr:from>
      <xdr:col>0</xdr:col>
      <xdr:colOff>0</xdr:colOff>
      <xdr:row>33</xdr:row>
      <xdr:rowOff>0</xdr:rowOff>
    </xdr:from>
    <xdr:to>
      <xdr:col>19</xdr:col>
      <xdr:colOff>198552</xdr:colOff>
      <xdr:row>52</xdr:row>
      <xdr:rowOff>66214</xdr:rowOff>
    </xdr:to>
    <xdr:pic>
      <xdr:nvPicPr>
        <xdr:cNvPr id="3" name="Imagem 2"/>
        <xdr:cNvPicPr>
          <a:picLocks noChangeAspect="1"/>
        </xdr:cNvPicPr>
      </xdr:nvPicPr>
      <xdr:blipFill>
        <a:blip xmlns:r="http://schemas.openxmlformats.org/officeDocument/2006/relationships" r:embed="rId2"/>
        <a:stretch>
          <a:fillRect/>
        </a:stretch>
      </xdr:blipFill>
      <xdr:spPr>
        <a:xfrm>
          <a:off x="0" y="6286500"/>
          <a:ext cx="11780952" cy="3685714"/>
        </a:xfrm>
        <a:prstGeom prst="rect">
          <a:avLst/>
        </a:prstGeom>
      </xdr:spPr>
    </xdr:pic>
    <xdr:clientData/>
  </xdr:twoCellAnchor>
  <xdr:twoCellAnchor editAs="oneCell">
    <xdr:from>
      <xdr:col>0</xdr:col>
      <xdr:colOff>0</xdr:colOff>
      <xdr:row>54</xdr:row>
      <xdr:rowOff>0</xdr:rowOff>
    </xdr:from>
    <xdr:to>
      <xdr:col>16</xdr:col>
      <xdr:colOff>466725</xdr:colOff>
      <xdr:row>75</xdr:row>
      <xdr:rowOff>113786</xdr:rowOff>
    </xdr:to>
    <xdr:pic>
      <xdr:nvPicPr>
        <xdr:cNvPr id="4" name="Imagem 3"/>
        <xdr:cNvPicPr>
          <a:picLocks noChangeAspect="1"/>
        </xdr:cNvPicPr>
      </xdr:nvPicPr>
      <xdr:blipFill rotWithShape="1">
        <a:blip xmlns:r="http://schemas.openxmlformats.org/officeDocument/2006/relationships" r:embed="rId3"/>
        <a:srcRect r="12612"/>
        <a:stretch/>
      </xdr:blipFill>
      <xdr:spPr>
        <a:xfrm>
          <a:off x="0" y="10287000"/>
          <a:ext cx="10220325" cy="4114286"/>
        </a:xfrm>
        <a:prstGeom prst="rect">
          <a:avLst/>
        </a:prstGeom>
      </xdr:spPr>
    </xdr:pic>
    <xdr:clientData/>
  </xdr:twoCellAnchor>
  <xdr:twoCellAnchor editAs="oneCell">
    <xdr:from>
      <xdr:col>0</xdr:col>
      <xdr:colOff>133350</xdr:colOff>
      <xdr:row>76</xdr:row>
      <xdr:rowOff>28575</xdr:rowOff>
    </xdr:from>
    <xdr:to>
      <xdr:col>16</xdr:col>
      <xdr:colOff>438150</xdr:colOff>
      <xdr:row>96</xdr:row>
      <xdr:rowOff>9051</xdr:rowOff>
    </xdr:to>
    <xdr:pic>
      <xdr:nvPicPr>
        <xdr:cNvPr id="5" name="Imagem 4"/>
        <xdr:cNvPicPr>
          <a:picLocks noChangeAspect="1"/>
        </xdr:cNvPicPr>
      </xdr:nvPicPr>
      <xdr:blipFill rotWithShape="1">
        <a:blip xmlns:r="http://schemas.openxmlformats.org/officeDocument/2006/relationships" r:embed="rId4"/>
        <a:srcRect r="12572"/>
        <a:stretch/>
      </xdr:blipFill>
      <xdr:spPr>
        <a:xfrm>
          <a:off x="133350" y="14506575"/>
          <a:ext cx="10058400" cy="3790476"/>
        </a:xfrm>
        <a:prstGeom prst="rect">
          <a:avLst/>
        </a:prstGeom>
      </xdr:spPr>
    </xdr:pic>
    <xdr:clientData/>
  </xdr:twoCellAnchor>
  <xdr:twoCellAnchor editAs="oneCell">
    <xdr:from>
      <xdr:col>0</xdr:col>
      <xdr:colOff>66675</xdr:colOff>
      <xdr:row>97</xdr:row>
      <xdr:rowOff>114300</xdr:rowOff>
    </xdr:from>
    <xdr:to>
      <xdr:col>16</xdr:col>
      <xdr:colOff>408313</xdr:colOff>
      <xdr:row>119</xdr:row>
      <xdr:rowOff>94729</xdr:rowOff>
    </xdr:to>
    <xdr:pic>
      <xdr:nvPicPr>
        <xdr:cNvPr id="6" name="Imagem 5"/>
        <xdr:cNvPicPr>
          <a:picLocks noChangeAspect="1"/>
        </xdr:cNvPicPr>
      </xdr:nvPicPr>
      <xdr:blipFill>
        <a:blip xmlns:r="http://schemas.openxmlformats.org/officeDocument/2006/relationships" r:embed="rId5"/>
        <a:stretch>
          <a:fillRect/>
        </a:stretch>
      </xdr:blipFill>
      <xdr:spPr>
        <a:xfrm>
          <a:off x="66675" y="18592800"/>
          <a:ext cx="10095238" cy="4171429"/>
        </a:xfrm>
        <a:prstGeom prst="rect">
          <a:avLst/>
        </a:prstGeom>
      </xdr:spPr>
    </xdr:pic>
    <xdr:clientData/>
  </xdr:twoCellAnchor>
  <xdr:twoCellAnchor editAs="oneCell">
    <xdr:from>
      <xdr:col>0</xdr:col>
      <xdr:colOff>590550</xdr:colOff>
      <xdr:row>119</xdr:row>
      <xdr:rowOff>142875</xdr:rowOff>
    </xdr:from>
    <xdr:to>
      <xdr:col>17</xdr:col>
      <xdr:colOff>113064</xdr:colOff>
      <xdr:row>139</xdr:row>
      <xdr:rowOff>37637</xdr:rowOff>
    </xdr:to>
    <xdr:pic>
      <xdr:nvPicPr>
        <xdr:cNvPr id="7" name="Imagem 6"/>
        <xdr:cNvPicPr>
          <a:picLocks noChangeAspect="1"/>
        </xdr:cNvPicPr>
      </xdr:nvPicPr>
      <xdr:blipFill>
        <a:blip xmlns:r="http://schemas.openxmlformats.org/officeDocument/2006/relationships" r:embed="rId6"/>
        <a:stretch>
          <a:fillRect/>
        </a:stretch>
      </xdr:blipFill>
      <xdr:spPr>
        <a:xfrm>
          <a:off x="590550" y="22812375"/>
          <a:ext cx="9885714" cy="3704762"/>
        </a:xfrm>
        <a:prstGeom prst="rect">
          <a:avLst/>
        </a:prstGeom>
      </xdr:spPr>
    </xdr:pic>
    <xdr:clientData/>
  </xdr:twoCellAnchor>
  <xdr:twoCellAnchor editAs="oneCell">
    <xdr:from>
      <xdr:col>1</xdr:col>
      <xdr:colOff>0</xdr:colOff>
      <xdr:row>140</xdr:row>
      <xdr:rowOff>0</xdr:rowOff>
    </xdr:from>
    <xdr:to>
      <xdr:col>15</xdr:col>
      <xdr:colOff>446552</xdr:colOff>
      <xdr:row>155</xdr:row>
      <xdr:rowOff>94881</xdr:rowOff>
    </xdr:to>
    <xdr:pic>
      <xdr:nvPicPr>
        <xdr:cNvPr id="8" name="Imagem 7"/>
        <xdr:cNvPicPr>
          <a:picLocks noChangeAspect="1"/>
        </xdr:cNvPicPr>
      </xdr:nvPicPr>
      <xdr:blipFill>
        <a:blip xmlns:r="http://schemas.openxmlformats.org/officeDocument/2006/relationships" r:embed="rId7"/>
        <a:stretch>
          <a:fillRect/>
        </a:stretch>
      </xdr:blipFill>
      <xdr:spPr>
        <a:xfrm>
          <a:off x="609600" y="26670000"/>
          <a:ext cx="8980952" cy="2952381"/>
        </a:xfrm>
        <a:prstGeom prst="rect">
          <a:avLst/>
        </a:prstGeom>
      </xdr:spPr>
    </xdr:pic>
    <xdr:clientData/>
  </xdr:twoCellAnchor>
  <xdr:twoCellAnchor editAs="oneCell">
    <xdr:from>
      <xdr:col>1</xdr:col>
      <xdr:colOff>95250</xdr:colOff>
      <xdr:row>155</xdr:row>
      <xdr:rowOff>133350</xdr:rowOff>
    </xdr:from>
    <xdr:to>
      <xdr:col>10</xdr:col>
      <xdr:colOff>570755</xdr:colOff>
      <xdr:row>192</xdr:row>
      <xdr:rowOff>170564</xdr:rowOff>
    </xdr:to>
    <xdr:pic>
      <xdr:nvPicPr>
        <xdr:cNvPr id="9" name="Imagem 8"/>
        <xdr:cNvPicPr>
          <a:picLocks noChangeAspect="1"/>
        </xdr:cNvPicPr>
      </xdr:nvPicPr>
      <xdr:blipFill>
        <a:blip xmlns:r="http://schemas.openxmlformats.org/officeDocument/2006/relationships" r:embed="rId8"/>
        <a:stretch>
          <a:fillRect/>
        </a:stretch>
      </xdr:blipFill>
      <xdr:spPr>
        <a:xfrm>
          <a:off x="704850" y="29660850"/>
          <a:ext cx="5961905" cy="70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e&#231;&#227;o%20Administra&#231;&#227;o\Documentos\Contratos%20e%20Patrim&#244;nio\CONTRATOS%20VIGENTES\LISTA%20DE%20CONTRATOS%20VIGENTES%20CRO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GENTE"/>
      <sheetName val="GRUPO DESPESAS"/>
      <sheetName val="ATUALIZAÇÃO DOCUMENTAL"/>
      <sheetName val="REAJUSTE DE CONTRATOS"/>
      <sheetName val="ARQUIVO-ARMÁRIO"/>
    </sheetNames>
    <sheetDataSet>
      <sheetData sheetId="0" refreshError="1"/>
      <sheetData sheetId="1">
        <row r="2">
          <cell r="B2" t="str">
            <v>Alimentação</v>
          </cell>
          <cell r="D2" t="str">
            <v>IGP-DI</v>
          </cell>
        </row>
        <row r="3">
          <cell r="B3" t="str">
            <v>Aluguel</v>
          </cell>
          <cell r="D3" t="str">
            <v>IGP-M</v>
          </cell>
        </row>
        <row r="4">
          <cell r="B4" t="str">
            <v>Assinaturas</v>
          </cell>
          <cell r="D4" t="str">
            <v>IPC-FIPE</v>
          </cell>
        </row>
        <row r="5">
          <cell r="B5" t="str">
            <v>Benefícios</v>
          </cell>
          <cell r="D5" t="str">
            <v>IPCA</v>
          </cell>
        </row>
        <row r="6">
          <cell r="B6" t="str">
            <v>Bolsistas</v>
          </cell>
          <cell r="D6" t="str">
            <v>ISP</v>
          </cell>
        </row>
        <row r="7">
          <cell r="B7" t="str">
            <v>Café</v>
          </cell>
          <cell r="D7" t="str">
            <v>NÃO SE APLICA</v>
          </cell>
        </row>
        <row r="8">
          <cell r="B8" t="str">
            <v>Certificação</v>
          </cell>
          <cell r="D8" t="str">
            <v>TABELA - SUS</v>
          </cell>
        </row>
        <row r="9">
          <cell r="B9" t="str">
            <v>Coleta Lixo</v>
          </cell>
        </row>
        <row r="10">
          <cell r="B10" t="str">
            <v>Combustíveis</v>
          </cell>
        </row>
        <row r="11">
          <cell r="B11" t="str">
            <v>Comodato</v>
          </cell>
        </row>
        <row r="12">
          <cell r="B12" t="str">
            <v>Consultoria</v>
          </cell>
        </row>
        <row r="13">
          <cell r="B13" t="str">
            <v>Copeiragem</v>
          </cell>
        </row>
        <row r="14">
          <cell r="B14" t="str">
            <v>Correios</v>
          </cell>
        </row>
        <row r="15">
          <cell r="B15" t="str">
            <v>Creche</v>
          </cell>
        </row>
        <row r="16">
          <cell r="B16" t="str">
            <v>Dedetização</v>
          </cell>
        </row>
        <row r="17">
          <cell r="B17" t="str">
            <v>Docentes</v>
          </cell>
        </row>
        <row r="18">
          <cell r="B18" t="str">
            <v>Dosimetria</v>
          </cell>
        </row>
        <row r="19">
          <cell r="B19" t="str">
            <v>Elevadores</v>
          </cell>
        </row>
        <row r="20">
          <cell r="B20" t="str">
            <v>Esterilização</v>
          </cell>
        </row>
        <row r="21">
          <cell r="B21" t="str">
            <v>Exames laboratoriais</v>
          </cell>
        </row>
        <row r="22">
          <cell r="B22" t="str">
            <v>Fornecimento de GLP</v>
          </cell>
        </row>
        <row r="23">
          <cell r="B23" t="str">
            <v>Gases medicinais</v>
          </cell>
        </row>
        <row r="24">
          <cell r="B24" t="str">
            <v>Gráfico</v>
          </cell>
        </row>
        <row r="25">
          <cell r="B25" t="str">
            <v>Informática</v>
          </cell>
        </row>
        <row r="26">
          <cell r="B26" t="str">
            <v>Jardinagem</v>
          </cell>
        </row>
        <row r="27">
          <cell r="B27" t="str">
            <v>Lavanderia</v>
          </cell>
        </row>
        <row r="28">
          <cell r="B28" t="str">
            <v>Limpeza</v>
          </cell>
        </row>
        <row r="29">
          <cell r="B29" t="str">
            <v>Locação</v>
          </cell>
        </row>
        <row r="30">
          <cell r="B30" t="str">
            <v>Logística</v>
          </cell>
        </row>
        <row r="31">
          <cell r="B31" t="str">
            <v>Manutenção</v>
          </cell>
        </row>
        <row r="32">
          <cell r="B32" t="str">
            <v>Odontologia</v>
          </cell>
        </row>
        <row r="33">
          <cell r="B33" t="str">
            <v>Outros</v>
          </cell>
        </row>
        <row r="34">
          <cell r="B34" t="str">
            <v>Portaria</v>
          </cell>
        </row>
        <row r="35">
          <cell r="B35" t="str">
            <v>Publicidade</v>
          </cell>
        </row>
        <row r="36">
          <cell r="B36" t="str">
            <v>Recepção</v>
          </cell>
        </row>
        <row r="37">
          <cell r="B37" t="str">
            <v>Reprografia</v>
          </cell>
        </row>
        <row r="38">
          <cell r="B38" t="str">
            <v>Serviços de análise</v>
          </cell>
        </row>
        <row r="39">
          <cell r="B39" t="str">
            <v>Serviços Médicos</v>
          </cell>
        </row>
        <row r="40">
          <cell r="B40" t="str">
            <v>Terceirização</v>
          </cell>
        </row>
        <row r="41">
          <cell r="B41" t="str">
            <v>Transporte</v>
          </cell>
        </row>
        <row r="42">
          <cell r="B42" t="str">
            <v>Utilidade Publica</v>
          </cell>
        </row>
        <row r="43">
          <cell r="B43" t="str">
            <v>Vigilância</v>
          </cell>
        </row>
      </sheetData>
      <sheetData sheetId="2" refreshError="1"/>
      <sheetData sheetId="3" refreshError="1"/>
      <sheetData sheetId="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B1" zoomScaleNormal="100" zoomScaleSheetLayoutView="55" workbookViewId="0">
      <pane ySplit="4" topLeftCell="A47" activePane="bottomLeft" state="frozen"/>
      <selection activeCell="C1" sqref="C1"/>
      <selection pane="bottomLeft" activeCell="D11" sqref="D11"/>
    </sheetView>
  </sheetViews>
  <sheetFormatPr defaultRowHeight="11.25" x14ac:dyDescent="0.2"/>
  <cols>
    <col min="1" max="1" width="4.28515625" style="84" bestFit="1" customWidth="1"/>
    <col min="2" max="2" width="42.140625" style="84" customWidth="1"/>
    <col min="3" max="3" width="27.7109375" style="84" customWidth="1"/>
    <col min="4" max="4" width="33.7109375" style="85" customWidth="1"/>
    <col min="5" max="5" width="21.85546875" style="146" customWidth="1"/>
    <col min="6" max="6" width="46.140625" style="84" customWidth="1"/>
    <col min="7" max="7" width="15.28515625" style="84" customWidth="1"/>
    <col min="8" max="8" width="14.7109375" style="84" customWidth="1"/>
    <col min="9" max="9" width="21.140625" style="84" customWidth="1"/>
    <col min="10" max="16384" width="9.140625" style="84"/>
  </cols>
  <sheetData>
    <row r="1" spans="1:9" s="3" customFormat="1" ht="49.9" customHeight="1" x14ac:dyDescent="0.25">
      <c r="A1" s="152" t="s">
        <v>374</v>
      </c>
      <c r="B1" s="152"/>
      <c r="C1" s="152"/>
      <c r="D1" s="152"/>
      <c r="E1" s="152"/>
      <c r="F1" s="152"/>
      <c r="G1" s="152"/>
      <c r="H1" s="152"/>
      <c r="I1" s="152"/>
    </row>
    <row r="2" spans="1:9" s="3" customFormat="1" ht="34.5" customHeight="1" x14ac:dyDescent="0.25">
      <c r="A2" s="100"/>
      <c r="B2" s="100"/>
      <c r="C2" s="100"/>
      <c r="D2" s="139"/>
      <c r="E2" s="144"/>
      <c r="F2" s="100"/>
      <c r="G2" s="100"/>
      <c r="H2" s="100"/>
      <c r="I2" s="100"/>
    </row>
    <row r="3" spans="1:9" s="106" customFormat="1" ht="20.100000000000001" customHeight="1" x14ac:dyDescent="0.25">
      <c r="A3" s="154" t="s">
        <v>134</v>
      </c>
      <c r="B3" s="151" t="s">
        <v>5</v>
      </c>
      <c r="C3" s="151"/>
      <c r="D3" s="151" t="s">
        <v>415</v>
      </c>
      <c r="E3" s="151"/>
      <c r="F3" s="154" t="s">
        <v>8</v>
      </c>
      <c r="G3" s="153" t="s">
        <v>375</v>
      </c>
      <c r="H3" s="153"/>
      <c r="I3" s="153" t="s">
        <v>382</v>
      </c>
    </row>
    <row r="4" spans="1:9" s="110" customFormat="1" ht="25.5" customHeight="1" x14ac:dyDescent="0.25">
      <c r="A4" s="154"/>
      <c r="B4" s="107" t="s">
        <v>9</v>
      </c>
      <c r="C4" s="108" t="s">
        <v>10</v>
      </c>
      <c r="D4" s="151" t="s">
        <v>416</v>
      </c>
      <c r="E4" s="151" t="s">
        <v>384</v>
      </c>
      <c r="F4" s="154"/>
      <c r="G4" s="109" t="s">
        <v>303</v>
      </c>
      <c r="H4" s="109" t="s">
        <v>304</v>
      </c>
      <c r="I4" s="153"/>
    </row>
    <row r="5" spans="1:9" s="106" customFormat="1" ht="74.25" customHeight="1" x14ac:dyDescent="0.25">
      <c r="A5" s="111">
        <v>1</v>
      </c>
      <c r="B5" s="112" t="s">
        <v>311</v>
      </c>
      <c r="C5" s="113" t="s">
        <v>235</v>
      </c>
      <c r="D5" s="112" t="s">
        <v>423</v>
      </c>
      <c r="E5" s="119" t="s">
        <v>185</v>
      </c>
      <c r="F5" s="114" t="s">
        <v>310</v>
      </c>
      <c r="G5" s="114">
        <v>43812</v>
      </c>
      <c r="H5" s="114">
        <v>43831</v>
      </c>
      <c r="I5" s="115">
        <v>656494.17999999993</v>
      </c>
    </row>
    <row r="6" spans="1:9" s="106" customFormat="1" ht="42.75" customHeight="1" x14ac:dyDescent="0.25">
      <c r="A6" s="111">
        <v>2</v>
      </c>
      <c r="B6" s="112" t="s">
        <v>143</v>
      </c>
      <c r="C6" s="113" t="s">
        <v>144</v>
      </c>
      <c r="D6" s="112" t="s">
        <v>417</v>
      </c>
      <c r="E6" s="143" t="s">
        <v>418</v>
      </c>
      <c r="F6" s="114" t="s">
        <v>373</v>
      </c>
      <c r="G6" s="114">
        <v>43647</v>
      </c>
      <c r="H6" s="116">
        <v>44013</v>
      </c>
      <c r="I6" s="117">
        <v>32492</v>
      </c>
    </row>
    <row r="7" spans="1:9" s="121" customFormat="1" ht="45" customHeight="1" x14ac:dyDescent="0.25">
      <c r="A7" s="118">
        <v>3</v>
      </c>
      <c r="B7" s="112" t="s">
        <v>286</v>
      </c>
      <c r="C7" s="120" t="s">
        <v>23</v>
      </c>
      <c r="D7" s="112" t="s">
        <v>385</v>
      </c>
      <c r="E7" s="143" t="s">
        <v>386</v>
      </c>
      <c r="F7" s="114" t="s">
        <v>283</v>
      </c>
      <c r="G7" s="116">
        <v>43435</v>
      </c>
      <c r="H7" s="116">
        <v>43666</v>
      </c>
      <c r="I7" s="117">
        <v>8925</v>
      </c>
    </row>
    <row r="8" spans="1:9" s="106" customFormat="1" ht="32.1" customHeight="1" x14ac:dyDescent="0.25">
      <c r="A8" s="111">
        <v>4</v>
      </c>
      <c r="B8" s="112" t="s">
        <v>284</v>
      </c>
      <c r="C8" s="113" t="s">
        <v>279</v>
      </c>
      <c r="D8" s="112" t="s">
        <v>419</v>
      </c>
      <c r="E8" s="143" t="s">
        <v>420</v>
      </c>
      <c r="F8" s="114" t="s">
        <v>280</v>
      </c>
      <c r="G8" s="114">
        <v>43396</v>
      </c>
      <c r="H8" s="114">
        <v>44045</v>
      </c>
      <c r="I8" s="117">
        <v>56115</v>
      </c>
    </row>
    <row r="9" spans="1:9" s="106" customFormat="1" ht="38.25" x14ac:dyDescent="0.25">
      <c r="A9" s="111">
        <v>5</v>
      </c>
      <c r="B9" s="112" t="s">
        <v>312</v>
      </c>
      <c r="C9" s="122" t="s">
        <v>313</v>
      </c>
      <c r="D9" s="112" t="s">
        <v>421</v>
      </c>
      <c r="E9" s="143" t="s">
        <v>422</v>
      </c>
      <c r="F9" s="114" t="s">
        <v>314</v>
      </c>
      <c r="G9" s="114">
        <v>43832</v>
      </c>
      <c r="H9" s="114">
        <v>44045</v>
      </c>
      <c r="I9" s="117">
        <v>45000</v>
      </c>
    </row>
    <row r="10" spans="1:9" s="121" customFormat="1" ht="32.1" customHeight="1" x14ac:dyDescent="0.25">
      <c r="A10" s="118">
        <v>6</v>
      </c>
      <c r="B10" s="112" t="s">
        <v>305</v>
      </c>
      <c r="C10" s="120" t="s">
        <v>306</v>
      </c>
      <c r="D10" s="112" t="s">
        <v>387</v>
      </c>
      <c r="E10" s="143" t="s">
        <v>388</v>
      </c>
      <c r="F10" s="114" t="s">
        <v>307</v>
      </c>
      <c r="G10" s="116">
        <v>43430</v>
      </c>
      <c r="H10" s="116">
        <v>43522</v>
      </c>
      <c r="I10" s="115">
        <v>86850</v>
      </c>
    </row>
    <row r="11" spans="1:9" s="121" customFormat="1" ht="32.1" customHeight="1" x14ac:dyDescent="0.25">
      <c r="A11" s="111">
        <v>7</v>
      </c>
      <c r="B11" s="112" t="s">
        <v>136</v>
      </c>
      <c r="C11" s="123" t="s">
        <v>37</v>
      </c>
      <c r="D11" s="112" t="s">
        <v>414</v>
      </c>
      <c r="E11" s="143" t="s">
        <v>185</v>
      </c>
      <c r="F11" s="114" t="s">
        <v>38</v>
      </c>
      <c r="G11" s="114">
        <v>41313</v>
      </c>
      <c r="H11" s="116">
        <v>43653</v>
      </c>
      <c r="I11" s="117">
        <v>10212.15</v>
      </c>
    </row>
    <row r="12" spans="1:9" s="106" customFormat="1" ht="32.1" customHeight="1" x14ac:dyDescent="0.25">
      <c r="A12" s="111">
        <v>8</v>
      </c>
      <c r="B12" s="112" t="s">
        <v>136</v>
      </c>
      <c r="C12" s="123" t="s">
        <v>37</v>
      </c>
      <c r="D12" s="112" t="s">
        <v>414</v>
      </c>
      <c r="E12" s="143" t="s">
        <v>185</v>
      </c>
      <c r="F12" s="114" t="s">
        <v>481</v>
      </c>
      <c r="G12" s="116">
        <v>43585</v>
      </c>
      <c r="H12" s="114">
        <v>44045</v>
      </c>
      <c r="I12" s="117">
        <v>10958.950000000003</v>
      </c>
    </row>
    <row r="13" spans="1:9" s="121" customFormat="1" ht="32.1" customHeight="1" x14ac:dyDescent="0.25">
      <c r="A13" s="118">
        <v>9</v>
      </c>
      <c r="B13" s="112" t="s">
        <v>285</v>
      </c>
      <c r="C13" s="124">
        <v>7039983000119</v>
      </c>
      <c r="D13" s="112" t="s">
        <v>389</v>
      </c>
      <c r="E13" s="143" t="s">
        <v>390</v>
      </c>
      <c r="F13" s="114" t="s">
        <v>26</v>
      </c>
      <c r="G13" s="116">
        <v>42522</v>
      </c>
      <c r="H13" s="116">
        <v>43626</v>
      </c>
      <c r="I13" s="117">
        <v>0</v>
      </c>
    </row>
    <row r="14" spans="1:9" s="121" customFormat="1" ht="38.25" x14ac:dyDescent="0.25">
      <c r="A14" s="111">
        <v>10</v>
      </c>
      <c r="B14" s="112" t="s">
        <v>30</v>
      </c>
      <c r="C14" s="120" t="s">
        <v>31</v>
      </c>
      <c r="D14" s="150" t="s">
        <v>391</v>
      </c>
      <c r="E14" s="119" t="s">
        <v>466</v>
      </c>
      <c r="F14" s="114" t="s">
        <v>380</v>
      </c>
      <c r="G14" s="116">
        <v>42826</v>
      </c>
      <c r="H14" s="116">
        <v>43668</v>
      </c>
      <c r="I14" s="117">
        <v>33666.660000000003</v>
      </c>
    </row>
    <row r="15" spans="1:9" s="106" customFormat="1" ht="32.1" customHeight="1" x14ac:dyDescent="0.25">
      <c r="A15" s="111">
        <v>11</v>
      </c>
      <c r="B15" s="112" t="s">
        <v>301</v>
      </c>
      <c r="C15" s="125" t="s">
        <v>302</v>
      </c>
      <c r="D15" s="112" t="s">
        <v>425</v>
      </c>
      <c r="E15" s="143" t="s">
        <v>426</v>
      </c>
      <c r="F15" s="114" t="s">
        <v>127</v>
      </c>
      <c r="G15" s="114">
        <v>43585</v>
      </c>
      <c r="H15" s="114">
        <v>43951</v>
      </c>
      <c r="I15" s="117">
        <v>2919.33</v>
      </c>
    </row>
    <row r="16" spans="1:9" s="106" customFormat="1" ht="44.25" customHeight="1" x14ac:dyDescent="0.25">
      <c r="A16" s="118">
        <v>12</v>
      </c>
      <c r="B16" s="112" t="s">
        <v>150</v>
      </c>
      <c r="C16" s="122">
        <v>8211220000176</v>
      </c>
      <c r="D16" s="112" t="s">
        <v>427</v>
      </c>
      <c r="E16" s="143" t="s">
        <v>428</v>
      </c>
      <c r="F16" s="114" t="s">
        <v>35</v>
      </c>
      <c r="G16" s="116">
        <v>43831</v>
      </c>
      <c r="H16" s="116">
        <v>44045</v>
      </c>
      <c r="I16" s="117">
        <v>26280372.719999999</v>
      </c>
    </row>
    <row r="17" spans="1:9" s="106" customFormat="1" ht="32.1" customHeight="1" x14ac:dyDescent="0.25">
      <c r="A17" s="111">
        <v>13</v>
      </c>
      <c r="B17" s="112" t="s">
        <v>295</v>
      </c>
      <c r="C17" s="122" t="s">
        <v>296</v>
      </c>
      <c r="D17" s="112" t="s">
        <v>429</v>
      </c>
      <c r="E17" s="143" t="s">
        <v>430</v>
      </c>
      <c r="F17" s="114" t="s">
        <v>297</v>
      </c>
      <c r="G17" s="126">
        <v>43832</v>
      </c>
      <c r="H17" s="116">
        <v>44045</v>
      </c>
      <c r="I17" s="115">
        <v>72000</v>
      </c>
    </row>
    <row r="18" spans="1:9" s="121" customFormat="1" ht="32.1" customHeight="1" x14ac:dyDescent="0.25">
      <c r="A18" s="111">
        <v>14</v>
      </c>
      <c r="B18" s="112" t="s">
        <v>315</v>
      </c>
      <c r="C18" s="120" t="s">
        <v>316</v>
      </c>
      <c r="D18" s="112" t="s">
        <v>392</v>
      </c>
      <c r="E18" s="143" t="s">
        <v>393</v>
      </c>
      <c r="F18" s="114" t="s">
        <v>317</v>
      </c>
      <c r="G18" s="116">
        <v>43563</v>
      </c>
      <c r="H18" s="116">
        <v>43607</v>
      </c>
      <c r="I18" s="127">
        <v>52152.939999999995</v>
      </c>
    </row>
    <row r="19" spans="1:9" s="106" customFormat="1" ht="47.25" customHeight="1" x14ac:dyDescent="0.25">
      <c r="A19" s="118">
        <v>15</v>
      </c>
      <c r="B19" s="112" t="s">
        <v>321</v>
      </c>
      <c r="C19" s="122" t="s">
        <v>322</v>
      </c>
      <c r="D19" s="112" t="s">
        <v>398</v>
      </c>
      <c r="E19" s="143" t="s">
        <v>399</v>
      </c>
      <c r="F19" s="114" t="s">
        <v>383</v>
      </c>
      <c r="G19" s="126">
        <v>43586</v>
      </c>
      <c r="H19" s="128">
        <v>44045</v>
      </c>
      <c r="I19" s="115">
        <v>20800</v>
      </c>
    </row>
    <row r="20" spans="1:9" s="121" customFormat="1" ht="49.5" customHeight="1" x14ac:dyDescent="0.25">
      <c r="A20" s="111">
        <v>16</v>
      </c>
      <c r="B20" s="112" t="s">
        <v>147</v>
      </c>
      <c r="C20" s="129" t="s">
        <v>148</v>
      </c>
      <c r="D20" s="112" t="s">
        <v>394</v>
      </c>
      <c r="E20" s="143" t="s">
        <v>395</v>
      </c>
      <c r="F20" s="114" t="s">
        <v>381</v>
      </c>
      <c r="G20" s="116">
        <v>42917</v>
      </c>
      <c r="H20" s="116">
        <v>43668</v>
      </c>
      <c r="I20" s="117">
        <v>24440</v>
      </c>
    </row>
    <row r="21" spans="1:9" s="106" customFormat="1" ht="32.1" customHeight="1" x14ac:dyDescent="0.25">
      <c r="A21" s="111">
        <v>17</v>
      </c>
      <c r="B21" s="112" t="s">
        <v>260</v>
      </c>
      <c r="C21" s="122" t="s">
        <v>45</v>
      </c>
      <c r="D21" s="112" t="s">
        <v>396</v>
      </c>
      <c r="E21" s="143" t="s">
        <v>397</v>
      </c>
      <c r="F21" s="114" t="s">
        <v>46</v>
      </c>
      <c r="G21" s="116">
        <v>43617</v>
      </c>
      <c r="H21" s="116">
        <v>43983</v>
      </c>
      <c r="I21" s="117">
        <v>1780928.4499999997</v>
      </c>
    </row>
    <row r="22" spans="1:9" s="121" customFormat="1" ht="38.25" x14ac:dyDescent="0.25">
      <c r="A22" s="118">
        <v>18</v>
      </c>
      <c r="B22" s="112" t="s">
        <v>298</v>
      </c>
      <c r="C22" s="130" t="s">
        <v>299</v>
      </c>
      <c r="D22" s="112" t="s">
        <v>431</v>
      </c>
      <c r="E22" s="143" t="s">
        <v>432</v>
      </c>
      <c r="F22" s="116" t="s">
        <v>300</v>
      </c>
      <c r="G22" s="116">
        <v>43525</v>
      </c>
      <c r="H22" s="116">
        <v>43891</v>
      </c>
      <c r="I22" s="117">
        <v>4262.4999999999991</v>
      </c>
    </row>
    <row r="23" spans="1:9" s="121" customFormat="1" ht="32.1" customHeight="1" x14ac:dyDescent="0.25">
      <c r="A23" s="111">
        <v>19</v>
      </c>
      <c r="B23" s="112" t="s">
        <v>208</v>
      </c>
      <c r="C23" s="120" t="s">
        <v>54</v>
      </c>
      <c r="D23" s="112" t="s">
        <v>414</v>
      </c>
      <c r="E23" s="143" t="s">
        <v>185</v>
      </c>
      <c r="F23" s="114" t="s">
        <v>55</v>
      </c>
      <c r="G23" s="116">
        <v>43862</v>
      </c>
      <c r="H23" s="116">
        <v>44045</v>
      </c>
      <c r="I23" s="117">
        <v>44258.830000000009</v>
      </c>
    </row>
    <row r="24" spans="1:9" s="121" customFormat="1" ht="32.1" customHeight="1" x14ac:dyDescent="0.25">
      <c r="A24" s="111">
        <v>20</v>
      </c>
      <c r="B24" s="112" t="s">
        <v>288</v>
      </c>
      <c r="C24" s="120">
        <v>3659895000169</v>
      </c>
      <c r="D24" s="112" t="s">
        <v>398</v>
      </c>
      <c r="E24" s="143" t="s">
        <v>399</v>
      </c>
      <c r="F24" s="114" t="s">
        <v>57</v>
      </c>
      <c r="G24" s="116">
        <v>42156</v>
      </c>
      <c r="H24" s="114">
        <v>43578</v>
      </c>
      <c r="I24" s="117">
        <v>3960</v>
      </c>
    </row>
    <row r="25" spans="1:9" s="121" customFormat="1" ht="32.1" customHeight="1" x14ac:dyDescent="0.25">
      <c r="A25" s="118">
        <v>21</v>
      </c>
      <c r="B25" s="112" t="s">
        <v>137</v>
      </c>
      <c r="C25" s="120" t="s">
        <v>59</v>
      </c>
      <c r="D25" s="112" t="s">
        <v>436</v>
      </c>
      <c r="E25" s="143" t="s">
        <v>437</v>
      </c>
      <c r="F25" s="114" t="s">
        <v>139</v>
      </c>
      <c r="G25" s="114">
        <v>43628</v>
      </c>
      <c r="H25" s="116">
        <v>44045</v>
      </c>
      <c r="I25" s="117">
        <v>26583.58</v>
      </c>
    </row>
    <row r="26" spans="1:9" s="121" customFormat="1" ht="272.25" customHeight="1" x14ac:dyDescent="0.25">
      <c r="A26" s="111">
        <v>22</v>
      </c>
      <c r="B26" s="112" t="s">
        <v>287</v>
      </c>
      <c r="C26" s="119" t="s">
        <v>170</v>
      </c>
      <c r="D26" s="112" t="s">
        <v>409</v>
      </c>
      <c r="E26" s="143" t="s">
        <v>408</v>
      </c>
      <c r="F26" s="114" t="s">
        <v>29</v>
      </c>
      <c r="G26" s="116">
        <v>43282</v>
      </c>
      <c r="H26" s="116">
        <v>43668</v>
      </c>
      <c r="I26" s="117">
        <v>220997.45</v>
      </c>
    </row>
    <row r="27" spans="1:9" s="106" customFormat="1" ht="32.1" customHeight="1" x14ac:dyDescent="0.25">
      <c r="A27" s="111">
        <v>23</v>
      </c>
      <c r="B27" s="112" t="s">
        <v>252</v>
      </c>
      <c r="C27" s="122" t="s">
        <v>253</v>
      </c>
      <c r="D27" s="112" t="s">
        <v>414</v>
      </c>
      <c r="E27" s="143" t="s">
        <v>185</v>
      </c>
      <c r="F27" s="114" t="s">
        <v>289</v>
      </c>
      <c r="G27" s="114">
        <v>43360</v>
      </c>
      <c r="H27" s="114">
        <v>44045</v>
      </c>
      <c r="I27" s="117">
        <v>18600.86</v>
      </c>
    </row>
    <row r="28" spans="1:9" s="121" customFormat="1" ht="32.1" customHeight="1" x14ac:dyDescent="0.25">
      <c r="A28" s="118">
        <v>24</v>
      </c>
      <c r="B28" s="112" t="s">
        <v>151</v>
      </c>
      <c r="C28" s="131" t="s">
        <v>152</v>
      </c>
      <c r="D28" s="112" t="s">
        <v>414</v>
      </c>
      <c r="E28" s="143" t="s">
        <v>185</v>
      </c>
      <c r="F28" s="114" t="s">
        <v>153</v>
      </c>
      <c r="G28" s="116">
        <v>42884</v>
      </c>
      <c r="H28" s="116">
        <v>43980</v>
      </c>
      <c r="I28" s="117">
        <v>37837.679999999993</v>
      </c>
    </row>
    <row r="29" spans="1:9" s="106" customFormat="1" ht="32.1" customHeight="1" x14ac:dyDescent="0.25">
      <c r="A29" s="111">
        <v>25</v>
      </c>
      <c r="B29" s="112" t="s">
        <v>290</v>
      </c>
      <c r="C29" s="130" t="s">
        <v>63</v>
      </c>
      <c r="D29" s="112" t="s">
        <v>438</v>
      </c>
      <c r="E29" s="143" t="s">
        <v>439</v>
      </c>
      <c r="F29" s="116" t="s">
        <v>64</v>
      </c>
      <c r="G29" s="116">
        <v>43678</v>
      </c>
      <c r="H29" s="116">
        <v>44044</v>
      </c>
      <c r="I29" s="117">
        <v>245202.85</v>
      </c>
    </row>
    <row r="30" spans="1:9" s="106" customFormat="1" ht="32.1" customHeight="1" x14ac:dyDescent="0.25">
      <c r="A30" s="111">
        <v>26</v>
      </c>
      <c r="B30" s="112" t="s">
        <v>155</v>
      </c>
      <c r="C30" s="132" t="s">
        <v>156</v>
      </c>
      <c r="D30" s="112" t="s">
        <v>440</v>
      </c>
      <c r="E30" s="143" t="s">
        <v>441</v>
      </c>
      <c r="F30" s="116" t="s">
        <v>171</v>
      </c>
      <c r="G30" s="116">
        <v>43511</v>
      </c>
      <c r="H30" s="133">
        <v>43876</v>
      </c>
      <c r="I30" s="117">
        <v>14455.200000000003</v>
      </c>
    </row>
    <row r="31" spans="1:9" s="121" customFormat="1" ht="32.1" customHeight="1" x14ac:dyDescent="0.25">
      <c r="A31" s="118">
        <v>27</v>
      </c>
      <c r="B31" s="112" t="s">
        <v>66</v>
      </c>
      <c r="C31" s="130" t="s">
        <v>67</v>
      </c>
      <c r="D31" s="112" t="s">
        <v>410</v>
      </c>
      <c r="E31" s="143" t="s">
        <v>411</v>
      </c>
      <c r="F31" s="116" t="s">
        <v>140</v>
      </c>
      <c r="G31" s="116">
        <v>43752</v>
      </c>
      <c r="H31" s="116">
        <v>44045</v>
      </c>
      <c r="I31" s="117">
        <v>3975.2</v>
      </c>
    </row>
    <row r="32" spans="1:9" s="121" customFormat="1" ht="25.5" x14ac:dyDescent="0.25">
      <c r="A32" s="111">
        <v>28</v>
      </c>
      <c r="B32" s="112" t="s">
        <v>291</v>
      </c>
      <c r="C32" s="130" t="s">
        <v>281</v>
      </c>
      <c r="D32" s="112" t="s">
        <v>412</v>
      </c>
      <c r="E32" s="143" t="s">
        <v>413</v>
      </c>
      <c r="F32" s="116" t="s">
        <v>282</v>
      </c>
      <c r="G32" s="116">
        <v>43776</v>
      </c>
      <c r="H32" s="116">
        <v>44045</v>
      </c>
      <c r="I32" s="117">
        <v>3510</v>
      </c>
    </row>
    <row r="33" spans="1:9" s="121" customFormat="1" ht="42.75" customHeight="1" x14ac:dyDescent="0.25">
      <c r="A33" s="111">
        <v>29</v>
      </c>
      <c r="B33" s="112" t="s">
        <v>69</v>
      </c>
      <c r="C33" s="130" t="s">
        <v>70</v>
      </c>
      <c r="D33" s="112" t="s">
        <v>400</v>
      </c>
      <c r="E33" s="143" t="s">
        <v>401</v>
      </c>
      <c r="F33" s="116" t="s">
        <v>71</v>
      </c>
      <c r="G33" s="116">
        <v>43009</v>
      </c>
      <c r="H33" s="116">
        <v>43523</v>
      </c>
      <c r="I33" s="115">
        <v>789</v>
      </c>
    </row>
    <row r="34" spans="1:9" s="121" customFormat="1" ht="32.1" customHeight="1" x14ac:dyDescent="0.25">
      <c r="A34" s="118">
        <v>30</v>
      </c>
      <c r="B34" s="112" t="s">
        <v>318</v>
      </c>
      <c r="C34" s="130" t="s">
        <v>319</v>
      </c>
      <c r="D34" s="112" t="s">
        <v>445</v>
      </c>
      <c r="E34" s="143" t="s">
        <v>446</v>
      </c>
      <c r="F34" s="116" t="s">
        <v>320</v>
      </c>
      <c r="G34" s="116">
        <v>43598</v>
      </c>
      <c r="H34" s="116">
        <v>43964</v>
      </c>
      <c r="I34" s="115">
        <v>118291.94</v>
      </c>
    </row>
    <row r="35" spans="1:9" s="121" customFormat="1" ht="25.5" x14ac:dyDescent="0.25">
      <c r="A35" s="111">
        <v>31</v>
      </c>
      <c r="B35" s="112" t="s">
        <v>318</v>
      </c>
      <c r="C35" s="130" t="s">
        <v>319</v>
      </c>
      <c r="D35" s="112" t="s">
        <v>445</v>
      </c>
      <c r="E35" s="143" t="s">
        <v>446</v>
      </c>
      <c r="F35" s="116" t="s">
        <v>174</v>
      </c>
      <c r="G35" s="116">
        <v>43607</v>
      </c>
      <c r="H35" s="116">
        <v>43973</v>
      </c>
      <c r="I35" s="115">
        <v>308302.36</v>
      </c>
    </row>
    <row r="36" spans="1:9" s="106" customFormat="1" ht="63.75" x14ac:dyDescent="0.25">
      <c r="A36" s="111">
        <v>32</v>
      </c>
      <c r="B36" s="112" t="s">
        <v>168</v>
      </c>
      <c r="C36" s="113" t="s">
        <v>74</v>
      </c>
      <c r="D36" s="112" t="s">
        <v>447</v>
      </c>
      <c r="E36" s="143" t="s">
        <v>448</v>
      </c>
      <c r="F36" s="116" t="s">
        <v>75</v>
      </c>
      <c r="G36" s="116">
        <v>43622</v>
      </c>
      <c r="H36" s="116">
        <v>44045</v>
      </c>
      <c r="I36" s="117">
        <v>200674.29999999996</v>
      </c>
    </row>
    <row r="37" spans="1:9" s="106" customFormat="1" ht="63.75" x14ac:dyDescent="0.25">
      <c r="A37" s="118">
        <v>33</v>
      </c>
      <c r="B37" s="112" t="s">
        <v>184</v>
      </c>
      <c r="C37" s="113" t="s">
        <v>275</v>
      </c>
      <c r="D37" s="112" t="s">
        <v>449</v>
      </c>
      <c r="E37" s="143" t="s">
        <v>450</v>
      </c>
      <c r="F37" s="116" t="s">
        <v>173</v>
      </c>
      <c r="G37" s="116">
        <v>43556</v>
      </c>
      <c r="H37" s="116">
        <v>43922</v>
      </c>
      <c r="I37" s="117">
        <v>23760</v>
      </c>
    </row>
    <row r="38" spans="1:9" s="106" customFormat="1" ht="51" x14ac:dyDescent="0.25">
      <c r="A38" s="111">
        <v>34</v>
      </c>
      <c r="B38" s="112" t="s">
        <v>76</v>
      </c>
      <c r="C38" s="113">
        <v>5424004000110</v>
      </c>
      <c r="D38" s="112" t="s">
        <v>452</v>
      </c>
      <c r="E38" s="143" t="s">
        <v>453</v>
      </c>
      <c r="F38" s="116" t="s">
        <v>77</v>
      </c>
      <c r="G38" s="116">
        <v>43739</v>
      </c>
      <c r="H38" s="114">
        <v>44045</v>
      </c>
      <c r="I38" s="117">
        <v>2824.98</v>
      </c>
    </row>
    <row r="39" spans="1:9" s="121" customFormat="1" ht="32.1" customHeight="1" x14ac:dyDescent="0.25">
      <c r="A39" s="111">
        <v>35</v>
      </c>
      <c r="B39" s="112" t="s">
        <v>79</v>
      </c>
      <c r="C39" s="130" t="s">
        <v>80</v>
      </c>
      <c r="D39" s="112" t="s">
        <v>402</v>
      </c>
      <c r="E39" s="143" t="s">
        <v>403</v>
      </c>
      <c r="F39" s="116" t="s">
        <v>81</v>
      </c>
      <c r="G39" s="116">
        <v>43647</v>
      </c>
      <c r="H39" s="116">
        <v>44013</v>
      </c>
      <c r="I39" s="117">
        <v>45218.37</v>
      </c>
    </row>
    <row r="40" spans="1:9" s="106" customFormat="1" ht="102" x14ac:dyDescent="0.25">
      <c r="A40" s="118">
        <v>36</v>
      </c>
      <c r="B40" s="112" t="s">
        <v>292</v>
      </c>
      <c r="C40" s="113">
        <v>58396086000101</v>
      </c>
      <c r="D40" s="112" t="s">
        <v>457</v>
      </c>
      <c r="E40" s="143" t="s">
        <v>458</v>
      </c>
      <c r="F40" s="116" t="s">
        <v>82</v>
      </c>
      <c r="G40" s="116">
        <v>43678</v>
      </c>
      <c r="H40" s="116">
        <v>44044</v>
      </c>
      <c r="I40" s="117">
        <v>3665.5299999999993</v>
      </c>
    </row>
    <row r="41" spans="1:9" s="106" customFormat="1" ht="38.25" x14ac:dyDescent="0.25">
      <c r="A41" s="111">
        <v>37</v>
      </c>
      <c r="B41" s="112" t="s">
        <v>84</v>
      </c>
      <c r="C41" s="113" t="s">
        <v>85</v>
      </c>
      <c r="D41" s="112" t="s">
        <v>459</v>
      </c>
      <c r="E41" s="143" t="s">
        <v>460</v>
      </c>
      <c r="F41" s="116" t="s">
        <v>86</v>
      </c>
      <c r="G41" s="116">
        <v>43739</v>
      </c>
      <c r="H41" s="114">
        <v>44045</v>
      </c>
      <c r="I41" s="117">
        <v>51470.249999999993</v>
      </c>
    </row>
    <row r="42" spans="1:9" s="106" customFormat="1" ht="53.25" customHeight="1" x14ac:dyDescent="0.25">
      <c r="A42" s="111">
        <v>38</v>
      </c>
      <c r="B42" s="112" t="s">
        <v>87</v>
      </c>
      <c r="C42" s="113">
        <v>1126946000161</v>
      </c>
      <c r="D42" s="112" t="s">
        <v>414</v>
      </c>
      <c r="E42" s="143" t="s">
        <v>185</v>
      </c>
      <c r="F42" s="116" t="s">
        <v>88</v>
      </c>
      <c r="G42" s="116">
        <v>43556</v>
      </c>
      <c r="H42" s="116">
        <v>43922</v>
      </c>
      <c r="I42" s="117">
        <v>492643.87</v>
      </c>
    </row>
    <row r="43" spans="1:9" s="106" customFormat="1" ht="32.1" customHeight="1" x14ac:dyDescent="0.25">
      <c r="A43" s="118">
        <v>39</v>
      </c>
      <c r="B43" s="112" t="s">
        <v>293</v>
      </c>
      <c r="C43" s="132" t="s">
        <v>294</v>
      </c>
      <c r="D43" s="112" t="s">
        <v>414</v>
      </c>
      <c r="E43" s="143" t="s">
        <v>185</v>
      </c>
      <c r="F43" s="116" t="s">
        <v>379</v>
      </c>
      <c r="G43" s="116">
        <v>42845</v>
      </c>
      <c r="H43" s="116">
        <v>43941</v>
      </c>
      <c r="I43" s="117">
        <v>61013.760000000002</v>
      </c>
    </row>
    <row r="44" spans="1:9" s="106" customFormat="1" ht="32.1" customHeight="1" x14ac:dyDescent="0.25">
      <c r="A44" s="111">
        <v>40</v>
      </c>
      <c r="B44" s="112" t="s">
        <v>169</v>
      </c>
      <c r="C44" s="122">
        <v>2558157000162</v>
      </c>
      <c r="D44" s="112" t="s">
        <v>414</v>
      </c>
      <c r="E44" s="143" t="s">
        <v>185</v>
      </c>
      <c r="F44" s="126" t="s">
        <v>89</v>
      </c>
      <c r="G44" s="126">
        <v>43467</v>
      </c>
      <c r="H44" s="128">
        <v>44045</v>
      </c>
      <c r="I44" s="134">
        <v>67332.42</v>
      </c>
    </row>
    <row r="45" spans="1:9" s="121" customFormat="1" ht="32.1" customHeight="1" x14ac:dyDescent="0.25">
      <c r="A45" s="111">
        <v>41</v>
      </c>
      <c r="B45" s="112" t="s">
        <v>169</v>
      </c>
      <c r="C45" s="120">
        <v>2558157000162</v>
      </c>
      <c r="D45" s="112" t="s">
        <v>414</v>
      </c>
      <c r="E45" s="143" t="s">
        <v>185</v>
      </c>
      <c r="F45" s="116" t="s">
        <v>376</v>
      </c>
      <c r="G45" s="116">
        <v>42910</v>
      </c>
      <c r="H45" s="116">
        <v>43466</v>
      </c>
      <c r="I45" s="115">
        <v>9083.7300000000014</v>
      </c>
    </row>
    <row r="46" spans="1:9" s="121" customFormat="1" ht="32.1" customHeight="1" x14ac:dyDescent="0.25">
      <c r="A46" s="118">
        <v>42</v>
      </c>
      <c r="B46" s="112" t="s">
        <v>169</v>
      </c>
      <c r="C46" s="120">
        <v>2558157000162</v>
      </c>
      <c r="D46" s="112" t="s">
        <v>414</v>
      </c>
      <c r="E46" s="143" t="s">
        <v>185</v>
      </c>
      <c r="F46" s="114" t="s">
        <v>91</v>
      </c>
      <c r="G46" s="116">
        <v>43040</v>
      </c>
      <c r="H46" s="116">
        <v>44045</v>
      </c>
      <c r="I46" s="117">
        <v>161354.12</v>
      </c>
    </row>
    <row r="47" spans="1:9" s="135" customFormat="1" ht="58.5" customHeight="1" x14ac:dyDescent="0.25">
      <c r="A47" s="111">
        <v>43</v>
      </c>
      <c r="B47" s="112" t="s">
        <v>169</v>
      </c>
      <c r="C47" s="120">
        <v>2558157000162</v>
      </c>
      <c r="D47" s="112" t="s">
        <v>414</v>
      </c>
      <c r="E47" s="143" t="s">
        <v>185</v>
      </c>
      <c r="F47" s="114" t="s">
        <v>377</v>
      </c>
      <c r="G47" s="114">
        <v>43593</v>
      </c>
      <c r="H47" s="114">
        <v>44045</v>
      </c>
      <c r="I47" s="115">
        <v>42035.66</v>
      </c>
    </row>
    <row r="48" spans="1:9" s="135" customFormat="1" ht="48.75" customHeight="1" x14ac:dyDescent="0.25">
      <c r="A48" s="111">
        <v>44</v>
      </c>
      <c r="B48" s="112" t="s">
        <v>169</v>
      </c>
      <c r="C48" s="120">
        <v>2558157000162</v>
      </c>
      <c r="D48" s="112" t="s">
        <v>414</v>
      </c>
      <c r="E48" s="143" t="s">
        <v>185</v>
      </c>
      <c r="F48" s="114" t="s">
        <v>378</v>
      </c>
      <c r="G48" s="114">
        <v>43676</v>
      </c>
      <c r="H48" s="114">
        <v>44045</v>
      </c>
      <c r="I48" s="115">
        <v>10695</v>
      </c>
    </row>
    <row r="49" spans="1:9" s="121" customFormat="1" ht="39" customHeight="1" x14ac:dyDescent="0.25">
      <c r="A49" s="118">
        <v>45</v>
      </c>
      <c r="B49" s="112" t="s">
        <v>169</v>
      </c>
      <c r="C49" s="120">
        <v>2558157000162</v>
      </c>
      <c r="D49" s="112" t="s">
        <v>414</v>
      </c>
      <c r="E49" s="143" t="s">
        <v>185</v>
      </c>
      <c r="F49" s="116" t="s">
        <v>92</v>
      </c>
      <c r="G49" s="116">
        <v>42917</v>
      </c>
      <c r="H49" s="116">
        <v>44013</v>
      </c>
      <c r="I49" s="117">
        <v>8992.2100000000009</v>
      </c>
    </row>
    <row r="50" spans="1:9" s="106" customFormat="1" ht="21" customHeight="1" x14ac:dyDescent="0.25">
      <c r="A50" s="111">
        <v>46</v>
      </c>
      <c r="B50" s="112" t="s">
        <v>169</v>
      </c>
      <c r="C50" s="113">
        <v>2558157000162</v>
      </c>
      <c r="D50" s="112" t="s">
        <v>414</v>
      </c>
      <c r="E50" s="143" t="s">
        <v>185</v>
      </c>
      <c r="F50" s="116" t="s">
        <v>482</v>
      </c>
      <c r="G50" s="116">
        <v>42891</v>
      </c>
      <c r="H50" s="114">
        <v>43987</v>
      </c>
      <c r="I50" s="117">
        <v>28412.240000000002</v>
      </c>
    </row>
    <row r="51" spans="1:9" s="121" customFormat="1" ht="21" customHeight="1" x14ac:dyDescent="0.25">
      <c r="A51" s="111">
        <v>47</v>
      </c>
      <c r="B51" s="112" t="s">
        <v>169</v>
      </c>
      <c r="C51" s="130">
        <v>2558157000162</v>
      </c>
      <c r="D51" s="112" t="s">
        <v>414</v>
      </c>
      <c r="E51" s="143" t="s">
        <v>185</v>
      </c>
      <c r="F51" s="116" t="s">
        <v>483</v>
      </c>
      <c r="G51" s="116">
        <v>42891</v>
      </c>
      <c r="H51" s="114">
        <v>43676</v>
      </c>
      <c r="I51" s="117">
        <v>17876.390000000003</v>
      </c>
    </row>
    <row r="52" spans="1:9" s="121" customFormat="1" ht="29.25" customHeight="1" x14ac:dyDescent="0.25">
      <c r="A52" s="118">
        <v>48</v>
      </c>
      <c r="B52" s="112" t="s">
        <v>169</v>
      </c>
      <c r="C52" s="120">
        <v>2558157000162</v>
      </c>
      <c r="D52" s="112" t="s">
        <v>414</v>
      </c>
      <c r="E52" s="143" t="s">
        <v>185</v>
      </c>
      <c r="F52" s="114" t="s">
        <v>484</v>
      </c>
      <c r="G52" s="116">
        <v>42979</v>
      </c>
      <c r="H52" s="114">
        <v>44045</v>
      </c>
      <c r="I52" s="117">
        <v>290795.76999999996</v>
      </c>
    </row>
    <row r="53" spans="1:9" s="121" customFormat="1" ht="96" customHeight="1" x14ac:dyDescent="0.25">
      <c r="A53" s="111">
        <v>49</v>
      </c>
      <c r="B53" s="112" t="s">
        <v>224</v>
      </c>
      <c r="C53" s="120" t="s">
        <v>50</v>
      </c>
      <c r="D53" s="112" t="s">
        <v>414</v>
      </c>
      <c r="E53" s="143"/>
      <c r="F53" s="114" t="s">
        <v>485</v>
      </c>
      <c r="G53" s="116">
        <v>40532</v>
      </c>
      <c r="H53" s="116">
        <v>43630</v>
      </c>
      <c r="I53" s="117">
        <v>55762.049999999996</v>
      </c>
    </row>
    <row r="54" spans="1:9" s="121" customFormat="1" ht="25.5" x14ac:dyDescent="0.25">
      <c r="A54" s="111">
        <v>50</v>
      </c>
      <c r="B54" s="112" t="s">
        <v>309</v>
      </c>
      <c r="C54" s="129" t="s">
        <v>163</v>
      </c>
      <c r="D54" s="112" t="s">
        <v>404</v>
      </c>
      <c r="E54" s="143" t="s">
        <v>405</v>
      </c>
      <c r="F54" s="116" t="s">
        <v>174</v>
      </c>
      <c r="G54" s="116">
        <v>43221</v>
      </c>
      <c r="H54" s="116">
        <v>43563</v>
      </c>
      <c r="I54" s="117">
        <v>102872.16</v>
      </c>
    </row>
    <row r="55" spans="1:9" s="121" customFormat="1" ht="84.75" customHeight="1" x14ac:dyDescent="0.25">
      <c r="A55" s="118">
        <v>51</v>
      </c>
      <c r="B55" s="112" t="s">
        <v>126</v>
      </c>
      <c r="C55" s="130">
        <v>59105999000186</v>
      </c>
      <c r="D55" s="112" t="s">
        <v>414</v>
      </c>
      <c r="E55" s="119" t="s">
        <v>185</v>
      </c>
      <c r="F55" s="116" t="s">
        <v>486</v>
      </c>
      <c r="G55" s="116">
        <v>43405</v>
      </c>
      <c r="H55" s="116">
        <v>43654</v>
      </c>
      <c r="I55" s="117">
        <v>1770</v>
      </c>
    </row>
    <row r="56" spans="1:9" s="121" customFormat="1" ht="74.25" customHeight="1" x14ac:dyDescent="0.25">
      <c r="A56" s="111">
        <v>52</v>
      </c>
      <c r="B56" s="112" t="s">
        <v>180</v>
      </c>
      <c r="C56" s="130" t="s">
        <v>130</v>
      </c>
      <c r="D56" s="112" t="s">
        <v>406</v>
      </c>
      <c r="E56" s="143" t="s">
        <v>407</v>
      </c>
      <c r="F56" s="116" t="s">
        <v>131</v>
      </c>
      <c r="G56" s="116">
        <v>43116</v>
      </c>
      <c r="H56" s="116">
        <v>43668</v>
      </c>
      <c r="I56" s="117">
        <v>6129.2</v>
      </c>
    </row>
    <row r="57" spans="1:9" s="121" customFormat="1" ht="30" customHeight="1" x14ac:dyDescent="0.25">
      <c r="A57" s="111">
        <v>53</v>
      </c>
      <c r="B57" s="112" t="s">
        <v>181</v>
      </c>
      <c r="C57" s="130">
        <v>9570818000114</v>
      </c>
      <c r="D57" s="112" t="s">
        <v>464</v>
      </c>
      <c r="E57" s="143" t="s">
        <v>465</v>
      </c>
      <c r="F57" s="116" t="s">
        <v>182</v>
      </c>
      <c r="G57" s="116">
        <v>43709</v>
      </c>
      <c r="H57" s="116">
        <v>44045</v>
      </c>
      <c r="I57" s="117">
        <v>15600</v>
      </c>
    </row>
    <row r="58" spans="1:9" s="67" customFormat="1" ht="14.25" x14ac:dyDescent="0.25">
      <c r="A58" s="101"/>
      <c r="B58" s="102"/>
      <c r="C58" s="103"/>
      <c r="D58" s="140"/>
      <c r="E58" s="145"/>
      <c r="F58" s="104"/>
      <c r="G58" s="104"/>
      <c r="H58" s="104"/>
      <c r="I58" s="105"/>
    </row>
  </sheetData>
  <protectedRanges>
    <protectedRange sqref="H1:I2 F1:F2 A1:A2 C1:C2" name="Intervalo1"/>
  </protectedRanges>
  <mergeCells count="8">
    <mergeCell ref="D4:E4"/>
    <mergeCell ref="A1:I1"/>
    <mergeCell ref="B3:C3"/>
    <mergeCell ref="G3:H3"/>
    <mergeCell ref="A3:A4"/>
    <mergeCell ref="I3:I4"/>
    <mergeCell ref="F3:F4"/>
    <mergeCell ref="D3:E3"/>
  </mergeCells>
  <printOptions horizontalCentered="1"/>
  <pageMargins left="0" right="0" top="0.78740157480314965" bottom="0.78740157480314965" header="0.31496062992125984" footer="0.31496062992125984"/>
  <pageSetup paperSize="9" scale="60" orientation="landscape" r:id="rId1"/>
  <headerFooter>
    <oddFooter>&amp;RPágina &amp;P de &amp;N</oddFooter>
  </headerFooter>
  <rowBreaks count="3" manualBreakCount="3">
    <brk id="21" max="8" man="1"/>
    <brk id="36" max="8" man="1"/>
    <brk id="53"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tabSelected="1" zoomScale="85" zoomScaleNormal="85" zoomScaleSheetLayoutView="55" workbookViewId="0">
      <pane ySplit="4" topLeftCell="A5" activePane="bottomLeft" state="frozen"/>
      <selection pane="bottomLeft" sqref="A1:I1"/>
    </sheetView>
  </sheetViews>
  <sheetFormatPr defaultRowHeight="11.25" x14ac:dyDescent="0.2"/>
  <cols>
    <col min="1" max="1" width="4.42578125" style="84" customWidth="1"/>
    <col min="2" max="2" width="35.5703125" style="84" customWidth="1"/>
    <col min="3" max="3" width="23.42578125" style="84" customWidth="1"/>
    <col min="4" max="4" width="45.140625" style="85" customWidth="1"/>
    <col min="5" max="5" width="24.42578125" style="148" customWidth="1"/>
    <col min="6" max="6" width="44.28515625" style="84" customWidth="1"/>
    <col min="7" max="8" width="14.28515625" style="84" customWidth="1"/>
    <col min="9" max="9" width="19.7109375" style="84" customWidth="1"/>
    <col min="10" max="16384" width="9.140625" style="84"/>
  </cols>
  <sheetData>
    <row r="1" spans="1:9" s="3" customFormat="1" ht="40.5" customHeight="1" x14ac:dyDescent="0.25">
      <c r="A1" s="152" t="s">
        <v>487</v>
      </c>
      <c r="B1" s="152"/>
      <c r="C1" s="152"/>
      <c r="D1" s="152"/>
      <c r="E1" s="152"/>
      <c r="F1" s="152"/>
      <c r="G1" s="152"/>
      <c r="H1" s="152"/>
      <c r="I1" s="152"/>
    </row>
    <row r="2" spans="1:9" s="3" customFormat="1" ht="47.25" customHeight="1" x14ac:dyDescent="0.25">
      <c r="A2" s="136"/>
      <c r="B2" s="136"/>
      <c r="C2" s="136"/>
      <c r="D2" s="139"/>
      <c r="E2" s="147"/>
      <c r="F2" s="136"/>
      <c r="G2" s="136"/>
      <c r="H2" s="149"/>
      <c r="I2" s="136"/>
    </row>
    <row r="3" spans="1:9" s="67" customFormat="1" ht="28.5" customHeight="1" x14ac:dyDescent="0.25">
      <c r="A3" s="154" t="s">
        <v>134</v>
      </c>
      <c r="B3" s="151" t="s">
        <v>5</v>
      </c>
      <c r="C3" s="151"/>
      <c r="D3" s="151" t="s">
        <v>415</v>
      </c>
      <c r="E3" s="151"/>
      <c r="F3" s="154" t="s">
        <v>8</v>
      </c>
      <c r="G3" s="153" t="s">
        <v>375</v>
      </c>
      <c r="H3" s="153"/>
      <c r="I3" s="153" t="s">
        <v>479</v>
      </c>
    </row>
    <row r="4" spans="1:9" s="69" customFormat="1" ht="16.5" customHeight="1" x14ac:dyDescent="0.25">
      <c r="A4" s="154"/>
      <c r="B4" s="138" t="s">
        <v>9</v>
      </c>
      <c r="C4" s="108" t="s">
        <v>10</v>
      </c>
      <c r="D4" s="151" t="s">
        <v>416</v>
      </c>
      <c r="E4" s="151" t="s">
        <v>384</v>
      </c>
      <c r="F4" s="154"/>
      <c r="G4" s="137" t="s">
        <v>303</v>
      </c>
      <c r="H4" s="137" t="s">
        <v>304</v>
      </c>
      <c r="I4" s="153"/>
    </row>
    <row r="5" spans="1:9" s="67" customFormat="1" ht="51.75" customHeight="1" x14ac:dyDescent="0.25">
      <c r="A5" s="111">
        <v>1</v>
      </c>
      <c r="B5" s="112" t="s">
        <v>311</v>
      </c>
      <c r="C5" s="113" t="s">
        <v>235</v>
      </c>
      <c r="D5" s="112" t="s">
        <v>423</v>
      </c>
      <c r="E5" s="119" t="s">
        <v>185</v>
      </c>
      <c r="F5" s="114" t="s">
        <v>310</v>
      </c>
      <c r="G5" s="116">
        <v>43812</v>
      </c>
      <c r="H5" s="114">
        <v>43831</v>
      </c>
      <c r="I5" s="117">
        <v>2157</v>
      </c>
    </row>
    <row r="6" spans="1:9" s="67" customFormat="1" ht="43.5" customHeight="1" x14ac:dyDescent="0.25">
      <c r="A6" s="111">
        <v>2</v>
      </c>
      <c r="B6" s="112" t="s">
        <v>143</v>
      </c>
      <c r="C6" s="113" t="s">
        <v>144</v>
      </c>
      <c r="D6" s="112" t="s">
        <v>417</v>
      </c>
      <c r="E6" s="143" t="s">
        <v>418</v>
      </c>
      <c r="F6" s="114" t="s">
        <v>373</v>
      </c>
      <c r="G6" s="116">
        <v>43983</v>
      </c>
      <c r="H6" s="116">
        <v>44074</v>
      </c>
      <c r="I6" s="117">
        <v>16746</v>
      </c>
    </row>
    <row r="7" spans="1:9" s="67" customFormat="1" ht="34.5" customHeight="1" x14ac:dyDescent="0.25">
      <c r="A7" s="111">
        <v>3</v>
      </c>
      <c r="B7" s="112" t="s">
        <v>284</v>
      </c>
      <c r="C7" s="113" t="s">
        <v>279</v>
      </c>
      <c r="D7" s="112" t="s">
        <v>419</v>
      </c>
      <c r="E7" s="143" t="s">
        <v>420</v>
      </c>
      <c r="F7" s="114" t="s">
        <v>280</v>
      </c>
      <c r="G7" s="114">
        <v>43396</v>
      </c>
      <c r="H7" s="114">
        <v>44410</v>
      </c>
      <c r="I7" s="117">
        <v>28057.5</v>
      </c>
    </row>
    <row r="8" spans="1:9" s="67" customFormat="1" ht="42" customHeight="1" x14ac:dyDescent="0.25">
      <c r="A8" s="111">
        <v>4</v>
      </c>
      <c r="B8" s="112" t="s">
        <v>312</v>
      </c>
      <c r="C8" s="112" t="s">
        <v>313</v>
      </c>
      <c r="D8" s="112" t="s">
        <v>421</v>
      </c>
      <c r="E8" s="143" t="s">
        <v>422</v>
      </c>
      <c r="F8" s="114" t="s">
        <v>314</v>
      </c>
      <c r="G8" s="116">
        <v>43832</v>
      </c>
      <c r="H8" s="116">
        <v>44021</v>
      </c>
      <c r="I8" s="117">
        <v>35700</v>
      </c>
    </row>
    <row r="9" spans="1:9" s="67" customFormat="1" ht="42" customHeight="1" x14ac:dyDescent="0.25">
      <c r="A9" s="111">
        <v>5</v>
      </c>
      <c r="B9" s="112" t="s">
        <v>312</v>
      </c>
      <c r="C9" s="122" t="s">
        <v>313</v>
      </c>
      <c r="D9" s="112" t="s">
        <v>468</v>
      </c>
      <c r="E9" s="143" t="s">
        <v>422</v>
      </c>
      <c r="F9" s="114" t="s">
        <v>314</v>
      </c>
      <c r="G9" s="116">
        <v>44022</v>
      </c>
      <c r="H9" s="114">
        <v>44410</v>
      </c>
      <c r="I9" s="117">
        <v>0</v>
      </c>
    </row>
    <row r="10" spans="1:9" s="67" customFormat="1" ht="35.25" customHeight="1" x14ac:dyDescent="0.25">
      <c r="A10" s="111">
        <v>6</v>
      </c>
      <c r="B10" s="112" t="s">
        <v>136</v>
      </c>
      <c r="C10" s="123" t="s">
        <v>37</v>
      </c>
      <c r="D10" s="112" t="s">
        <v>423</v>
      </c>
      <c r="E10" s="143" t="s">
        <v>185</v>
      </c>
      <c r="F10" s="114" t="s">
        <v>324</v>
      </c>
      <c r="G10" s="116">
        <v>43585</v>
      </c>
      <c r="H10" s="114">
        <v>44410</v>
      </c>
      <c r="I10" s="117">
        <v>14953.58</v>
      </c>
    </row>
    <row r="11" spans="1:9" s="67" customFormat="1" ht="34.5" customHeight="1" x14ac:dyDescent="0.25">
      <c r="A11" s="111">
        <v>7</v>
      </c>
      <c r="B11" s="112" t="s">
        <v>301</v>
      </c>
      <c r="C11" s="123" t="s">
        <v>302</v>
      </c>
      <c r="D11" s="112" t="s">
        <v>425</v>
      </c>
      <c r="E11" s="119" t="s">
        <v>426</v>
      </c>
      <c r="F11" s="114" t="s">
        <v>127</v>
      </c>
      <c r="G11" s="114">
        <v>43585</v>
      </c>
      <c r="H11" s="114">
        <v>43982</v>
      </c>
      <c r="I11" s="117">
        <v>1740</v>
      </c>
    </row>
    <row r="12" spans="1:9" s="67" customFormat="1" ht="66" customHeight="1" x14ac:dyDescent="0.25">
      <c r="A12" s="111">
        <v>8</v>
      </c>
      <c r="B12" s="112" t="s">
        <v>424</v>
      </c>
      <c r="C12" s="125" t="s">
        <v>302</v>
      </c>
      <c r="D12" s="112" t="s">
        <v>425</v>
      </c>
      <c r="E12" s="143" t="s">
        <v>426</v>
      </c>
      <c r="F12" s="114" t="s">
        <v>127</v>
      </c>
      <c r="G12" s="114">
        <v>43983</v>
      </c>
      <c r="H12" s="114">
        <v>44410</v>
      </c>
      <c r="I12" s="117">
        <v>400.04</v>
      </c>
    </row>
    <row r="13" spans="1:9" s="67" customFormat="1" ht="42" customHeight="1" x14ac:dyDescent="0.25">
      <c r="A13" s="111">
        <v>9</v>
      </c>
      <c r="B13" s="112" t="s">
        <v>150</v>
      </c>
      <c r="C13" s="122">
        <v>8211220000176</v>
      </c>
      <c r="D13" s="112" t="s">
        <v>480</v>
      </c>
      <c r="E13" s="143" t="s">
        <v>428</v>
      </c>
      <c r="F13" s="114" t="s">
        <v>35</v>
      </c>
      <c r="G13" s="116">
        <v>43832</v>
      </c>
      <c r="H13" s="114">
        <v>44198</v>
      </c>
      <c r="I13" s="117">
        <v>13722186.360000001</v>
      </c>
    </row>
    <row r="14" spans="1:9" s="67" customFormat="1" ht="38.25" x14ac:dyDescent="0.25">
      <c r="A14" s="111">
        <v>10</v>
      </c>
      <c r="B14" s="112" t="s">
        <v>295</v>
      </c>
      <c r="C14" s="120" t="s">
        <v>296</v>
      </c>
      <c r="D14" s="112" t="s">
        <v>429</v>
      </c>
      <c r="E14" s="119" t="s">
        <v>430</v>
      </c>
      <c r="F14" s="114" t="s">
        <v>297</v>
      </c>
      <c r="G14" s="116">
        <v>43467</v>
      </c>
      <c r="H14" s="116">
        <v>43982</v>
      </c>
      <c r="I14" s="115">
        <v>30000</v>
      </c>
    </row>
    <row r="15" spans="1:9" s="67" customFormat="1" ht="38.25" x14ac:dyDescent="0.25">
      <c r="A15" s="111">
        <v>11</v>
      </c>
      <c r="B15" s="112" t="s">
        <v>295</v>
      </c>
      <c r="C15" s="122" t="s">
        <v>296</v>
      </c>
      <c r="D15" s="112" t="s">
        <v>429</v>
      </c>
      <c r="E15" s="143" t="s">
        <v>430</v>
      </c>
      <c r="F15" s="114" t="s">
        <v>297</v>
      </c>
      <c r="G15" s="126">
        <v>43983</v>
      </c>
      <c r="H15" s="114">
        <v>44410</v>
      </c>
      <c r="I15" s="115">
        <v>6000</v>
      </c>
    </row>
    <row r="16" spans="1:9" s="67" customFormat="1" ht="51" x14ac:dyDescent="0.25">
      <c r="A16" s="111">
        <v>12</v>
      </c>
      <c r="B16" s="112" t="s">
        <v>321</v>
      </c>
      <c r="C16" s="122" t="s">
        <v>322</v>
      </c>
      <c r="D16" s="112" t="s">
        <v>469</v>
      </c>
      <c r="E16" s="143" t="s">
        <v>399</v>
      </c>
      <c r="F16" s="114" t="s">
        <v>477</v>
      </c>
      <c r="G16" s="126">
        <v>43586</v>
      </c>
      <c r="H16" s="114">
        <v>44410</v>
      </c>
      <c r="I16" s="115">
        <v>15600</v>
      </c>
    </row>
    <row r="17" spans="1:9" s="67" customFormat="1" ht="25.5" x14ac:dyDescent="0.25">
      <c r="A17" s="111">
        <v>13</v>
      </c>
      <c r="B17" s="112" t="s">
        <v>260</v>
      </c>
      <c r="C17" s="120" t="s">
        <v>45</v>
      </c>
      <c r="D17" s="112" t="s">
        <v>396</v>
      </c>
      <c r="E17" s="119" t="s">
        <v>397</v>
      </c>
      <c r="F17" s="114" t="s">
        <v>46</v>
      </c>
      <c r="G17" s="116">
        <v>43617</v>
      </c>
      <c r="H17" s="114">
        <v>43934</v>
      </c>
      <c r="I17" s="117">
        <v>512277.05</v>
      </c>
    </row>
    <row r="18" spans="1:9" s="67" customFormat="1" ht="42" customHeight="1" x14ac:dyDescent="0.25">
      <c r="A18" s="111">
        <v>14</v>
      </c>
      <c r="B18" s="112" t="s">
        <v>298</v>
      </c>
      <c r="C18" s="113" t="s">
        <v>299</v>
      </c>
      <c r="D18" s="112" t="s">
        <v>431</v>
      </c>
      <c r="E18" s="143" t="s">
        <v>432</v>
      </c>
      <c r="F18" s="116" t="s">
        <v>300</v>
      </c>
      <c r="G18" s="116">
        <v>43891</v>
      </c>
      <c r="H18" s="114">
        <v>44256</v>
      </c>
      <c r="I18" s="117">
        <v>2424.6999999999998</v>
      </c>
    </row>
    <row r="19" spans="1:9" s="67" customFormat="1" ht="36.75" customHeight="1" x14ac:dyDescent="0.25">
      <c r="A19" s="111">
        <v>15</v>
      </c>
      <c r="B19" s="112" t="s">
        <v>208</v>
      </c>
      <c r="C19" s="122" t="s">
        <v>54</v>
      </c>
      <c r="D19" s="112" t="s">
        <v>433</v>
      </c>
      <c r="E19" s="143" t="s">
        <v>434</v>
      </c>
      <c r="F19" s="114" t="s">
        <v>55</v>
      </c>
      <c r="G19" s="116">
        <v>43862</v>
      </c>
      <c r="H19" s="114">
        <v>44228</v>
      </c>
      <c r="I19" s="117">
        <v>12133.71</v>
      </c>
    </row>
    <row r="20" spans="1:9" s="67" customFormat="1" ht="38.25" customHeight="1" x14ac:dyDescent="0.25">
      <c r="A20" s="111">
        <v>16</v>
      </c>
      <c r="B20" s="112" t="s">
        <v>137</v>
      </c>
      <c r="C20" s="122" t="s">
        <v>59</v>
      </c>
      <c r="D20" s="112" t="s">
        <v>436</v>
      </c>
      <c r="E20" s="143" t="s">
        <v>437</v>
      </c>
      <c r="F20" s="114" t="s">
        <v>435</v>
      </c>
      <c r="G20" s="114">
        <v>43875</v>
      </c>
      <c r="H20" s="114">
        <v>44241</v>
      </c>
      <c r="I20" s="117">
        <v>12491.28</v>
      </c>
    </row>
    <row r="21" spans="1:9" s="67" customFormat="1" ht="25.5" x14ac:dyDescent="0.25">
      <c r="A21" s="111">
        <v>17</v>
      </c>
      <c r="B21" s="112" t="s">
        <v>252</v>
      </c>
      <c r="C21" s="122" t="s">
        <v>253</v>
      </c>
      <c r="D21" s="112" t="s">
        <v>423</v>
      </c>
      <c r="E21" s="143" t="s">
        <v>185</v>
      </c>
      <c r="F21" s="114" t="s">
        <v>289</v>
      </c>
      <c r="G21" s="114">
        <v>43360</v>
      </c>
      <c r="H21" s="114">
        <v>44091</v>
      </c>
      <c r="I21" s="117">
        <v>9579</v>
      </c>
    </row>
    <row r="22" spans="1:9" s="67" customFormat="1" ht="28.5" customHeight="1" x14ac:dyDescent="0.25">
      <c r="A22" s="111">
        <v>18</v>
      </c>
      <c r="B22" s="112" t="s">
        <v>151</v>
      </c>
      <c r="C22" s="132" t="s">
        <v>152</v>
      </c>
      <c r="D22" s="112" t="s">
        <v>423</v>
      </c>
      <c r="E22" s="143" t="s">
        <v>185</v>
      </c>
      <c r="F22" s="114" t="s">
        <v>153</v>
      </c>
      <c r="G22" s="116">
        <v>43980</v>
      </c>
      <c r="H22" s="114">
        <v>44345</v>
      </c>
      <c r="I22" s="117">
        <v>20047.259999999998</v>
      </c>
    </row>
    <row r="23" spans="1:9" s="141" customFormat="1" ht="29.25" customHeight="1" x14ac:dyDescent="0.25">
      <c r="A23" s="111">
        <v>19</v>
      </c>
      <c r="B23" s="112" t="s">
        <v>290</v>
      </c>
      <c r="C23" s="130" t="s">
        <v>63</v>
      </c>
      <c r="D23" s="112" t="s">
        <v>438</v>
      </c>
      <c r="E23" s="119" t="s">
        <v>439</v>
      </c>
      <c r="F23" s="116" t="s">
        <v>64</v>
      </c>
      <c r="G23" s="116">
        <v>43678</v>
      </c>
      <c r="H23" s="116">
        <v>43955</v>
      </c>
      <c r="I23" s="117">
        <v>99993.75</v>
      </c>
    </row>
    <row r="24" spans="1:9" s="141" customFormat="1" ht="39.75" customHeight="1" x14ac:dyDescent="0.25">
      <c r="A24" s="111">
        <v>20</v>
      </c>
      <c r="B24" s="112" t="s">
        <v>290</v>
      </c>
      <c r="C24" s="130" t="s">
        <v>63</v>
      </c>
      <c r="D24" s="112" t="s">
        <v>438</v>
      </c>
      <c r="E24" s="143" t="s">
        <v>439</v>
      </c>
      <c r="F24" s="116" t="s">
        <v>64</v>
      </c>
      <c r="G24" s="116">
        <v>43956</v>
      </c>
      <c r="H24" s="114">
        <v>44410</v>
      </c>
      <c r="I24" s="117">
        <v>23323</v>
      </c>
    </row>
    <row r="25" spans="1:9" s="67" customFormat="1" ht="57" customHeight="1" x14ac:dyDescent="0.25">
      <c r="A25" s="111">
        <v>21</v>
      </c>
      <c r="B25" s="112" t="s">
        <v>155</v>
      </c>
      <c r="C25" s="132" t="s">
        <v>156</v>
      </c>
      <c r="D25" s="112" t="s">
        <v>440</v>
      </c>
      <c r="E25" s="143" t="s">
        <v>441</v>
      </c>
      <c r="F25" s="116" t="s">
        <v>171</v>
      </c>
      <c r="G25" s="116">
        <v>43983</v>
      </c>
      <c r="H25" s="114">
        <v>44348</v>
      </c>
      <c r="I25" s="117">
        <v>7254.2</v>
      </c>
    </row>
    <row r="26" spans="1:9" s="67" customFormat="1" ht="57" customHeight="1" x14ac:dyDescent="0.25">
      <c r="A26" s="111">
        <v>22</v>
      </c>
      <c r="B26" s="112" t="s">
        <v>443</v>
      </c>
      <c r="C26" s="132" t="s">
        <v>444</v>
      </c>
      <c r="D26" s="112" t="s">
        <v>423</v>
      </c>
      <c r="E26" s="143" t="s">
        <v>185</v>
      </c>
      <c r="F26" s="116" t="s">
        <v>442</v>
      </c>
      <c r="G26" s="116">
        <v>43922</v>
      </c>
      <c r="H26" s="114">
        <v>44410</v>
      </c>
      <c r="I26" s="117">
        <v>51616.409999999996</v>
      </c>
    </row>
    <row r="27" spans="1:9" s="141" customFormat="1" ht="43.5" customHeight="1" x14ac:dyDescent="0.25">
      <c r="A27" s="111">
        <v>23</v>
      </c>
      <c r="B27" s="112" t="s">
        <v>66</v>
      </c>
      <c r="C27" s="130" t="s">
        <v>67</v>
      </c>
      <c r="D27" s="112" t="s">
        <v>476</v>
      </c>
      <c r="E27" s="119" t="s">
        <v>411</v>
      </c>
      <c r="F27" s="116" t="s">
        <v>140</v>
      </c>
      <c r="G27" s="116">
        <v>43752</v>
      </c>
      <c r="H27" s="116">
        <v>43976</v>
      </c>
      <c r="I27" s="117">
        <v>1387.5</v>
      </c>
    </row>
    <row r="28" spans="1:9" s="67" customFormat="1" ht="43.5" customHeight="1" x14ac:dyDescent="0.25">
      <c r="A28" s="111">
        <v>24</v>
      </c>
      <c r="B28" s="112" t="s">
        <v>291</v>
      </c>
      <c r="C28" s="113" t="s">
        <v>281</v>
      </c>
      <c r="D28" s="112" t="s">
        <v>470</v>
      </c>
      <c r="E28" s="143" t="s">
        <v>413</v>
      </c>
      <c r="F28" s="116" t="s">
        <v>282</v>
      </c>
      <c r="G28" s="116">
        <v>43776</v>
      </c>
      <c r="H28" s="114">
        <v>44142</v>
      </c>
      <c r="I28" s="117">
        <v>1800</v>
      </c>
    </row>
    <row r="29" spans="1:9" s="67" customFormat="1" ht="44.25" customHeight="1" x14ac:dyDescent="0.25">
      <c r="A29" s="111">
        <v>25</v>
      </c>
      <c r="B29" s="112" t="s">
        <v>318</v>
      </c>
      <c r="C29" s="130" t="s">
        <v>319</v>
      </c>
      <c r="D29" s="112" t="s">
        <v>445</v>
      </c>
      <c r="E29" s="143" t="s">
        <v>446</v>
      </c>
      <c r="F29" s="116" t="s">
        <v>320</v>
      </c>
      <c r="G29" s="116">
        <v>43964</v>
      </c>
      <c r="H29" s="114">
        <v>44055</v>
      </c>
      <c r="I29" s="115">
        <v>96546.66</v>
      </c>
    </row>
    <row r="30" spans="1:9" s="67" customFormat="1" ht="35.25" customHeight="1" x14ac:dyDescent="0.25">
      <c r="A30" s="111">
        <v>26</v>
      </c>
      <c r="B30" s="112" t="s">
        <v>318</v>
      </c>
      <c r="C30" s="130" t="s">
        <v>319</v>
      </c>
      <c r="D30" s="112" t="s">
        <v>445</v>
      </c>
      <c r="E30" s="143" t="s">
        <v>446</v>
      </c>
      <c r="F30" s="116" t="s">
        <v>174</v>
      </c>
      <c r="G30" s="116">
        <v>43973</v>
      </c>
      <c r="H30" s="114">
        <v>44064</v>
      </c>
      <c r="I30" s="115">
        <v>243853.42</v>
      </c>
    </row>
    <row r="31" spans="1:9" s="67" customFormat="1" ht="70.5" customHeight="1" x14ac:dyDescent="0.25">
      <c r="A31" s="111">
        <v>27</v>
      </c>
      <c r="B31" s="112" t="s">
        <v>168</v>
      </c>
      <c r="C31" s="113" t="s">
        <v>74</v>
      </c>
      <c r="D31" s="112" t="s">
        <v>447</v>
      </c>
      <c r="E31" s="143" t="s">
        <v>448</v>
      </c>
      <c r="F31" s="116" t="s">
        <v>75</v>
      </c>
      <c r="G31" s="116">
        <v>43622</v>
      </c>
      <c r="H31" s="114">
        <v>44353</v>
      </c>
      <c r="I31" s="117">
        <v>92519.45</v>
      </c>
    </row>
    <row r="32" spans="1:9" s="67" customFormat="1" ht="58.5" customHeight="1" x14ac:dyDescent="0.25">
      <c r="A32" s="111">
        <v>28</v>
      </c>
      <c r="B32" s="112" t="s">
        <v>184</v>
      </c>
      <c r="C32" s="113" t="s">
        <v>275</v>
      </c>
      <c r="D32" s="112" t="s">
        <v>449</v>
      </c>
      <c r="E32" s="143" t="s">
        <v>450</v>
      </c>
      <c r="F32" s="116" t="s">
        <v>173</v>
      </c>
      <c r="G32" s="116">
        <v>43922</v>
      </c>
      <c r="H32" s="114">
        <v>44287</v>
      </c>
      <c r="I32" s="117">
        <v>12117.599999999999</v>
      </c>
    </row>
    <row r="33" spans="1:9" s="67" customFormat="1" ht="34.5" customHeight="1" x14ac:dyDescent="0.25">
      <c r="A33" s="111">
        <v>29</v>
      </c>
      <c r="B33" s="112" t="s">
        <v>455</v>
      </c>
      <c r="C33" s="113" t="s">
        <v>456</v>
      </c>
      <c r="D33" s="112" t="s">
        <v>474</v>
      </c>
      <c r="E33" s="143" t="s">
        <v>475</v>
      </c>
      <c r="F33" s="116" t="s">
        <v>454</v>
      </c>
      <c r="G33" s="116">
        <v>43983</v>
      </c>
      <c r="H33" s="114">
        <v>44410</v>
      </c>
      <c r="I33" s="117">
        <v>3825</v>
      </c>
    </row>
    <row r="34" spans="1:9" s="67" customFormat="1" ht="49.5" customHeight="1" x14ac:dyDescent="0.25">
      <c r="A34" s="111">
        <v>30</v>
      </c>
      <c r="B34" s="112" t="s">
        <v>76</v>
      </c>
      <c r="C34" s="130">
        <v>5424004000110</v>
      </c>
      <c r="D34" s="112" t="s">
        <v>452</v>
      </c>
      <c r="E34" s="119" t="s">
        <v>453</v>
      </c>
      <c r="F34" s="116" t="s">
        <v>77</v>
      </c>
      <c r="G34" s="126">
        <v>43739</v>
      </c>
      <c r="H34" s="114">
        <v>43982</v>
      </c>
      <c r="I34" s="117">
        <v>2317.9</v>
      </c>
    </row>
    <row r="35" spans="1:9" s="67" customFormat="1" ht="46.5" customHeight="1" x14ac:dyDescent="0.25">
      <c r="A35" s="111">
        <v>31</v>
      </c>
      <c r="B35" s="112" t="s">
        <v>451</v>
      </c>
      <c r="C35" s="130">
        <v>5424004000110</v>
      </c>
      <c r="D35" s="112" t="s">
        <v>452</v>
      </c>
      <c r="E35" s="119" t="s">
        <v>453</v>
      </c>
      <c r="F35" s="116" t="s">
        <v>77</v>
      </c>
      <c r="G35" s="116">
        <v>43983</v>
      </c>
      <c r="H35" s="114">
        <v>44410</v>
      </c>
      <c r="I35" s="117">
        <v>490.32</v>
      </c>
    </row>
    <row r="36" spans="1:9" s="67" customFormat="1" ht="30" customHeight="1" x14ac:dyDescent="0.25">
      <c r="A36" s="111">
        <v>32</v>
      </c>
      <c r="B36" s="112" t="s">
        <v>79</v>
      </c>
      <c r="C36" s="130" t="s">
        <v>80</v>
      </c>
      <c r="D36" s="112" t="s">
        <v>471</v>
      </c>
      <c r="E36" s="119" t="s">
        <v>403</v>
      </c>
      <c r="F36" s="116" t="s">
        <v>81</v>
      </c>
      <c r="G36" s="126">
        <v>43647</v>
      </c>
      <c r="H36" s="116">
        <v>43982</v>
      </c>
      <c r="I36" s="117">
        <v>18829.2</v>
      </c>
    </row>
    <row r="37" spans="1:9" s="67" customFormat="1" ht="107.25" customHeight="1" x14ac:dyDescent="0.25">
      <c r="A37" s="111">
        <v>33</v>
      </c>
      <c r="B37" s="112" t="s">
        <v>292</v>
      </c>
      <c r="C37" s="113">
        <v>58396086000101</v>
      </c>
      <c r="D37" s="112" t="s">
        <v>457</v>
      </c>
      <c r="E37" s="143" t="s">
        <v>458</v>
      </c>
      <c r="F37" s="116" t="s">
        <v>82</v>
      </c>
      <c r="G37" s="116">
        <v>44044</v>
      </c>
      <c r="H37" s="114">
        <v>44409</v>
      </c>
      <c r="I37" s="117">
        <v>1815.9600000000003</v>
      </c>
    </row>
    <row r="38" spans="1:9" s="67" customFormat="1" ht="108.75" customHeight="1" x14ac:dyDescent="0.25">
      <c r="A38" s="111">
        <v>34</v>
      </c>
      <c r="B38" s="112" t="s">
        <v>160</v>
      </c>
      <c r="C38" s="113" t="s">
        <v>161</v>
      </c>
      <c r="D38" s="112" t="s">
        <v>472</v>
      </c>
      <c r="E38" s="143" t="s">
        <v>473</v>
      </c>
      <c r="F38" s="116" t="s">
        <v>478</v>
      </c>
      <c r="G38" s="116">
        <v>43983</v>
      </c>
      <c r="H38" s="114">
        <v>44348</v>
      </c>
      <c r="I38" s="117">
        <v>893.76</v>
      </c>
    </row>
    <row r="39" spans="1:9" s="142" customFormat="1" ht="29.25" customHeight="1" x14ac:dyDescent="0.25">
      <c r="A39" s="111">
        <v>35</v>
      </c>
      <c r="B39" s="112" t="s">
        <v>84</v>
      </c>
      <c r="C39" s="113" t="s">
        <v>85</v>
      </c>
      <c r="D39" s="112" t="s">
        <v>459</v>
      </c>
      <c r="E39" s="143" t="s">
        <v>460</v>
      </c>
      <c r="F39" s="116" t="s">
        <v>86</v>
      </c>
      <c r="G39" s="116">
        <v>43739</v>
      </c>
      <c r="H39" s="114">
        <v>44105</v>
      </c>
      <c r="I39" s="117">
        <v>25033.4</v>
      </c>
    </row>
    <row r="40" spans="1:9" s="142" customFormat="1" ht="34.5" customHeight="1" x14ac:dyDescent="0.25">
      <c r="A40" s="111">
        <v>36</v>
      </c>
      <c r="B40" s="112" t="s">
        <v>293</v>
      </c>
      <c r="C40" s="113" t="s">
        <v>294</v>
      </c>
      <c r="D40" s="112" t="s">
        <v>423</v>
      </c>
      <c r="E40" s="143" t="s">
        <v>185</v>
      </c>
      <c r="F40" s="116" t="s">
        <v>463</v>
      </c>
      <c r="G40" s="116">
        <v>43941</v>
      </c>
      <c r="H40" s="114">
        <v>44410</v>
      </c>
      <c r="I40" s="117">
        <v>29702.04</v>
      </c>
    </row>
    <row r="41" spans="1:9" s="142" customFormat="1" ht="27" customHeight="1" x14ac:dyDescent="0.25">
      <c r="A41" s="111">
        <v>37</v>
      </c>
      <c r="B41" s="112" t="s">
        <v>169</v>
      </c>
      <c r="C41" s="122">
        <v>2558157000162</v>
      </c>
      <c r="D41" s="112" t="s">
        <v>423</v>
      </c>
      <c r="E41" s="143" t="s">
        <v>185</v>
      </c>
      <c r="F41" s="126" t="s">
        <v>89</v>
      </c>
      <c r="G41" s="126">
        <v>43467</v>
      </c>
      <c r="H41" s="114">
        <v>44198</v>
      </c>
      <c r="I41" s="134">
        <v>40176.93</v>
      </c>
    </row>
    <row r="42" spans="1:9" s="142" customFormat="1" ht="45.75" customHeight="1" x14ac:dyDescent="0.25">
      <c r="A42" s="111">
        <v>38</v>
      </c>
      <c r="B42" s="112" t="s">
        <v>169</v>
      </c>
      <c r="C42" s="122">
        <v>2558157000162</v>
      </c>
      <c r="D42" s="112" t="s">
        <v>423</v>
      </c>
      <c r="E42" s="143" t="s">
        <v>185</v>
      </c>
      <c r="F42" s="114" t="s">
        <v>91</v>
      </c>
      <c r="G42" s="116">
        <v>43770</v>
      </c>
      <c r="H42" s="114">
        <v>44410</v>
      </c>
      <c r="I42" s="117">
        <v>32238.1</v>
      </c>
    </row>
    <row r="43" spans="1:9" s="142" customFormat="1" ht="51" x14ac:dyDescent="0.25">
      <c r="A43" s="111">
        <v>39</v>
      </c>
      <c r="B43" s="112" t="s">
        <v>169</v>
      </c>
      <c r="C43" s="122">
        <v>2558157000162</v>
      </c>
      <c r="D43" s="112" t="s">
        <v>423</v>
      </c>
      <c r="E43" s="143" t="s">
        <v>185</v>
      </c>
      <c r="F43" s="126" t="s">
        <v>461</v>
      </c>
      <c r="G43" s="116">
        <v>43593</v>
      </c>
      <c r="H43" s="114">
        <v>44410</v>
      </c>
      <c r="I43" s="117">
        <v>37782</v>
      </c>
    </row>
    <row r="44" spans="1:9" s="142" customFormat="1" ht="43.5" customHeight="1" x14ac:dyDescent="0.25">
      <c r="A44" s="111">
        <v>40</v>
      </c>
      <c r="B44" s="112" t="s">
        <v>169</v>
      </c>
      <c r="C44" s="122">
        <v>2558157000162</v>
      </c>
      <c r="D44" s="112" t="s">
        <v>423</v>
      </c>
      <c r="E44" s="143" t="s">
        <v>185</v>
      </c>
      <c r="F44" s="126" t="s">
        <v>462</v>
      </c>
      <c r="G44" s="116">
        <v>43676</v>
      </c>
      <c r="H44" s="114">
        <v>44410</v>
      </c>
      <c r="I44" s="117">
        <v>12594</v>
      </c>
    </row>
    <row r="45" spans="1:9" s="142" customFormat="1" ht="54" customHeight="1" x14ac:dyDescent="0.25">
      <c r="A45" s="111">
        <v>41</v>
      </c>
      <c r="B45" s="112" t="s">
        <v>169</v>
      </c>
      <c r="C45" s="113">
        <v>2558157000162</v>
      </c>
      <c r="D45" s="112" t="s">
        <v>423</v>
      </c>
      <c r="E45" s="143" t="s">
        <v>185</v>
      </c>
      <c r="F45" s="116" t="s">
        <v>325</v>
      </c>
      <c r="G45" s="116">
        <v>43987</v>
      </c>
      <c r="H45" s="114">
        <v>44410</v>
      </c>
      <c r="I45" s="117">
        <v>14655.660000000002</v>
      </c>
    </row>
    <row r="46" spans="1:9" s="142" customFormat="1" ht="54.75" customHeight="1" x14ac:dyDescent="0.25">
      <c r="A46" s="111">
        <v>42</v>
      </c>
      <c r="B46" s="112" t="s">
        <v>169</v>
      </c>
      <c r="C46" s="120">
        <v>2558157000162</v>
      </c>
      <c r="D46" s="112" t="s">
        <v>414</v>
      </c>
      <c r="E46" s="143" t="s">
        <v>185</v>
      </c>
      <c r="F46" s="114" t="s">
        <v>467</v>
      </c>
      <c r="G46" s="116">
        <v>42979</v>
      </c>
      <c r="H46" s="114">
        <v>43930</v>
      </c>
      <c r="I46" s="117">
        <v>105868.4</v>
      </c>
    </row>
    <row r="47" spans="1:9" s="142" customFormat="1" ht="38.25" x14ac:dyDescent="0.25">
      <c r="A47" s="111">
        <v>43</v>
      </c>
      <c r="B47" s="112" t="s">
        <v>87</v>
      </c>
      <c r="C47" s="130">
        <v>1126946000161</v>
      </c>
      <c r="D47" s="112" t="s">
        <v>414</v>
      </c>
      <c r="E47" s="143" t="s">
        <v>185</v>
      </c>
      <c r="F47" s="116" t="s">
        <v>88</v>
      </c>
      <c r="G47" s="116">
        <v>43556</v>
      </c>
      <c r="H47" s="116">
        <v>43921</v>
      </c>
      <c r="I47" s="117">
        <v>117810.95999999999</v>
      </c>
    </row>
    <row r="48" spans="1:9" ht="21" customHeight="1" x14ac:dyDescent="0.2">
      <c r="A48" s="111">
        <v>44</v>
      </c>
      <c r="B48" s="112" t="s">
        <v>181</v>
      </c>
      <c r="C48" s="113">
        <v>9570818000114</v>
      </c>
      <c r="D48" s="112" t="s">
        <v>464</v>
      </c>
      <c r="E48" s="143" t="s">
        <v>465</v>
      </c>
      <c r="F48" s="116" t="s">
        <v>182</v>
      </c>
      <c r="G48" s="116">
        <v>43709</v>
      </c>
      <c r="H48" s="114">
        <v>44074</v>
      </c>
      <c r="I48" s="117">
        <v>7800</v>
      </c>
    </row>
  </sheetData>
  <protectedRanges>
    <protectedRange sqref="C1:C2 F1:F2 A1:A2 H1:I2" name="Intervalo1_1"/>
  </protectedRanges>
  <mergeCells count="8">
    <mergeCell ref="A1:I1"/>
    <mergeCell ref="D4:E4"/>
    <mergeCell ref="I3:I4"/>
    <mergeCell ref="G3:H3"/>
    <mergeCell ref="A3:A4"/>
    <mergeCell ref="F3:F4"/>
    <mergeCell ref="B3:C3"/>
    <mergeCell ref="D3:E3"/>
  </mergeCells>
  <printOptions horizontalCentered="1"/>
  <pageMargins left="0.51181102362204722" right="0.51181102362204722" top="0.78740157480314965" bottom="0.78740157480314965" header="0.31496062992125984" footer="0.31496062992125984"/>
  <pageSetup paperSize="9" scale="60" orientation="landscape" r:id="rId1"/>
  <headerFooter>
    <oddFooter>&amp;RPágina &amp;P de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view="pageBreakPreview" zoomScale="60" zoomScaleNormal="100" workbookViewId="0">
      <pane xSplit="1" ySplit="4" topLeftCell="B5" activePane="bottomRight" state="frozen"/>
      <selection pane="topRight" activeCell="B1" sqref="B1"/>
      <selection pane="bottomLeft" activeCell="A3" sqref="A3"/>
      <selection pane="bottomRight" activeCell="X28" sqref="X28"/>
    </sheetView>
  </sheetViews>
  <sheetFormatPr defaultRowHeight="11.25" x14ac:dyDescent="0.25"/>
  <cols>
    <col min="1" max="1" width="5.7109375" style="92" bestFit="1" customWidth="1"/>
    <col min="2" max="2" width="30.5703125" style="94" customWidth="1"/>
    <col min="3" max="3" width="28.85546875" style="94" customWidth="1"/>
    <col min="4" max="4" width="13.5703125" style="96" customWidth="1"/>
    <col min="5" max="5" width="7.42578125" style="92" bestFit="1" customWidth="1"/>
    <col min="6" max="6" width="8.42578125" style="92" bestFit="1" customWidth="1"/>
    <col min="7" max="7" width="7.85546875" style="92" bestFit="1" customWidth="1"/>
    <col min="8" max="8" width="8" style="92" bestFit="1" customWidth="1"/>
    <col min="9" max="9" width="8.42578125" style="92" bestFit="1" customWidth="1"/>
    <col min="10" max="10" width="8.28515625" style="92" bestFit="1" customWidth="1"/>
    <col min="11" max="12" width="8" style="92" bestFit="1" customWidth="1"/>
    <col min="13" max="13" width="8.7109375" style="92" bestFit="1" customWidth="1"/>
    <col min="14" max="14" width="8.140625" style="92" bestFit="1" customWidth="1"/>
    <col min="15" max="15" width="8.42578125" style="92" bestFit="1" customWidth="1"/>
    <col min="16" max="16" width="8" style="92" bestFit="1" customWidth="1"/>
    <col min="17" max="17" width="7.42578125" style="92" bestFit="1" customWidth="1"/>
    <col min="18" max="18" width="8.42578125" style="92" bestFit="1" customWidth="1"/>
    <col min="19" max="19" width="7.85546875" style="92" bestFit="1" customWidth="1"/>
    <col min="20" max="20" width="8" style="92" bestFit="1" customWidth="1"/>
    <col min="21" max="21" width="8.42578125" style="92" bestFit="1" customWidth="1"/>
    <col min="22" max="22" width="8.28515625" style="92" bestFit="1" customWidth="1"/>
    <col min="23" max="16384" width="9.140625" style="92"/>
  </cols>
  <sheetData>
    <row r="1" spans="1:22" ht="15.75" x14ac:dyDescent="0.25">
      <c r="A1" s="156" t="s">
        <v>372</v>
      </c>
      <c r="B1" s="156"/>
      <c r="C1" s="156"/>
      <c r="D1" s="156"/>
      <c r="E1" s="156"/>
      <c r="F1" s="156"/>
      <c r="G1" s="156"/>
      <c r="H1" s="156"/>
      <c r="I1" s="156"/>
      <c r="J1" s="156"/>
      <c r="K1" s="156"/>
      <c r="L1" s="156"/>
      <c r="M1" s="156"/>
      <c r="N1" s="156"/>
      <c r="O1" s="156"/>
      <c r="P1" s="156"/>
      <c r="Q1" s="156"/>
      <c r="R1" s="156"/>
      <c r="S1" s="156"/>
      <c r="T1" s="156"/>
      <c r="U1" s="156"/>
      <c r="V1" s="156"/>
    </row>
    <row r="2" spans="1:22" s="99" customFormat="1" ht="9" customHeight="1" x14ac:dyDescent="0.25">
      <c r="A2" s="98"/>
      <c r="B2" s="98"/>
      <c r="C2" s="98"/>
      <c r="D2" s="98"/>
      <c r="E2" s="98"/>
      <c r="F2" s="98"/>
      <c r="G2" s="98"/>
      <c r="H2" s="98"/>
      <c r="I2" s="98"/>
      <c r="J2" s="98"/>
      <c r="K2" s="98"/>
      <c r="L2" s="98"/>
      <c r="M2" s="98"/>
      <c r="N2" s="98"/>
      <c r="O2" s="98"/>
      <c r="P2" s="98"/>
      <c r="Q2" s="98"/>
      <c r="R2" s="98"/>
      <c r="S2" s="98"/>
      <c r="T2" s="98"/>
      <c r="U2" s="98"/>
      <c r="V2" s="98"/>
    </row>
    <row r="3" spans="1:22" x14ac:dyDescent="0.25">
      <c r="A3" s="155" t="s">
        <v>323</v>
      </c>
      <c r="B3" s="155" t="s">
        <v>5</v>
      </c>
      <c r="C3" s="155" t="s">
        <v>371</v>
      </c>
      <c r="D3" s="155" t="s">
        <v>326</v>
      </c>
      <c r="E3" s="89">
        <v>1</v>
      </c>
      <c r="F3" s="89">
        <v>2</v>
      </c>
      <c r="G3" s="89">
        <v>3</v>
      </c>
      <c r="H3" s="89">
        <v>4</v>
      </c>
      <c r="I3" s="89">
        <v>5</v>
      </c>
      <c r="J3" s="89">
        <v>6</v>
      </c>
      <c r="K3" s="89">
        <v>7</v>
      </c>
      <c r="L3" s="89">
        <v>8</v>
      </c>
      <c r="M3" s="89">
        <v>9</v>
      </c>
      <c r="N3" s="89">
        <v>10</v>
      </c>
      <c r="O3" s="89">
        <v>11</v>
      </c>
      <c r="P3" s="89">
        <v>12</v>
      </c>
      <c r="Q3" s="89">
        <v>13</v>
      </c>
      <c r="R3" s="89">
        <v>14</v>
      </c>
      <c r="S3" s="89">
        <v>15</v>
      </c>
      <c r="T3" s="89">
        <v>16</v>
      </c>
      <c r="U3" s="89">
        <v>17</v>
      </c>
      <c r="V3" s="89">
        <v>18</v>
      </c>
    </row>
    <row r="4" spans="1:22" ht="16.5" customHeight="1" x14ac:dyDescent="0.25">
      <c r="A4" s="155"/>
      <c r="B4" s="155"/>
      <c r="C4" s="155"/>
      <c r="D4" s="155"/>
      <c r="E4" s="90">
        <v>43647</v>
      </c>
      <c r="F4" s="90">
        <v>43678</v>
      </c>
      <c r="G4" s="90">
        <v>43709</v>
      </c>
      <c r="H4" s="90">
        <v>43739</v>
      </c>
      <c r="I4" s="90">
        <v>43770</v>
      </c>
      <c r="J4" s="90">
        <v>43800</v>
      </c>
      <c r="K4" s="90">
        <v>43831</v>
      </c>
      <c r="L4" s="90">
        <v>43862</v>
      </c>
      <c r="M4" s="90">
        <v>43891</v>
      </c>
      <c r="N4" s="90">
        <v>43922</v>
      </c>
      <c r="O4" s="90">
        <v>43952</v>
      </c>
      <c r="P4" s="90">
        <v>43983</v>
      </c>
      <c r="Q4" s="90">
        <v>44013</v>
      </c>
      <c r="R4" s="90">
        <v>44044</v>
      </c>
      <c r="S4" s="90">
        <v>44075</v>
      </c>
      <c r="T4" s="90">
        <v>44105</v>
      </c>
      <c r="U4" s="90">
        <v>44136</v>
      </c>
      <c r="V4" s="90">
        <v>44166</v>
      </c>
    </row>
    <row r="5" spans="1:22" ht="26.25" customHeight="1" x14ac:dyDescent="0.25">
      <c r="A5" s="93">
        <v>1</v>
      </c>
      <c r="B5" s="50" t="s">
        <v>84</v>
      </c>
      <c r="C5" s="50" t="s">
        <v>329</v>
      </c>
      <c r="D5" s="74">
        <v>43739</v>
      </c>
      <c r="E5" s="91" t="s">
        <v>185</v>
      </c>
      <c r="F5" s="91" t="s">
        <v>185</v>
      </c>
      <c r="G5" s="97"/>
      <c r="H5" s="90"/>
      <c r="I5" s="90"/>
      <c r="J5" s="90"/>
      <c r="K5" s="90"/>
      <c r="L5" s="90"/>
      <c r="M5" s="90"/>
      <c r="N5" s="90"/>
      <c r="O5" s="90"/>
      <c r="P5" s="90"/>
      <c r="Q5" s="90"/>
      <c r="R5" s="90"/>
      <c r="S5" s="90"/>
      <c r="T5" s="90"/>
      <c r="U5" s="90"/>
      <c r="V5" s="90"/>
    </row>
    <row r="6" spans="1:22" ht="23.1" customHeight="1" x14ac:dyDescent="0.25">
      <c r="A6" s="34">
        <v>2</v>
      </c>
      <c r="B6" s="50" t="s">
        <v>327</v>
      </c>
      <c r="C6" s="50" t="s">
        <v>330</v>
      </c>
      <c r="D6" s="74">
        <v>43812</v>
      </c>
      <c r="E6" s="91" t="s">
        <v>185</v>
      </c>
      <c r="F6" s="91" t="s">
        <v>185</v>
      </c>
      <c r="G6" s="97"/>
      <c r="H6" s="91"/>
      <c r="I6" s="91"/>
      <c r="J6" s="91"/>
      <c r="K6" s="91"/>
      <c r="L6" s="91"/>
      <c r="M6" s="91"/>
      <c r="N6" s="91"/>
      <c r="O6" s="91"/>
      <c r="P6" s="91"/>
      <c r="Q6" s="91"/>
      <c r="R6" s="91"/>
      <c r="S6" s="91"/>
      <c r="T6" s="91"/>
      <c r="U6" s="91"/>
      <c r="V6" s="91"/>
    </row>
    <row r="7" spans="1:22" ht="23.1" customHeight="1" x14ac:dyDescent="0.25">
      <c r="A7" s="34">
        <v>3</v>
      </c>
      <c r="B7" s="50" t="s">
        <v>328</v>
      </c>
      <c r="C7" s="50" t="s">
        <v>332</v>
      </c>
      <c r="D7" s="75">
        <v>44039</v>
      </c>
      <c r="E7" s="91" t="s">
        <v>185</v>
      </c>
      <c r="F7" s="91" t="s">
        <v>185</v>
      </c>
      <c r="G7" s="97"/>
      <c r="H7" s="91"/>
      <c r="I7" s="91"/>
      <c r="J7" s="91"/>
      <c r="K7" s="91"/>
      <c r="L7" s="95"/>
      <c r="M7" s="95"/>
      <c r="N7" s="91"/>
      <c r="O7" s="91"/>
      <c r="P7" s="91"/>
      <c r="Q7" s="91"/>
      <c r="R7" s="91"/>
      <c r="S7" s="91"/>
      <c r="T7" s="91"/>
      <c r="U7" s="91"/>
      <c r="V7" s="91"/>
    </row>
    <row r="8" spans="1:22" ht="23.1" customHeight="1" x14ac:dyDescent="0.25">
      <c r="A8" s="93">
        <v>4</v>
      </c>
      <c r="B8" s="50" t="s">
        <v>370</v>
      </c>
      <c r="C8" s="50" t="s">
        <v>333</v>
      </c>
      <c r="D8" s="75">
        <v>43983</v>
      </c>
      <c r="E8" s="91" t="s">
        <v>185</v>
      </c>
      <c r="F8" s="91" t="s">
        <v>185</v>
      </c>
      <c r="G8" s="97"/>
      <c r="H8" s="91"/>
      <c r="I8" s="91"/>
      <c r="J8" s="91"/>
      <c r="K8" s="91"/>
      <c r="L8" s="91"/>
      <c r="M8" s="91"/>
      <c r="N8" s="91"/>
      <c r="O8" s="91"/>
      <c r="P8" s="91"/>
      <c r="Q8" s="91"/>
      <c r="R8" s="91"/>
      <c r="S8" s="91"/>
      <c r="T8" s="91"/>
      <c r="U8" s="91"/>
      <c r="V8" s="91"/>
    </row>
    <row r="9" spans="1:22" ht="23.1" customHeight="1" x14ac:dyDescent="0.25">
      <c r="A9" s="34">
        <v>5</v>
      </c>
      <c r="B9" s="50" t="s">
        <v>312</v>
      </c>
      <c r="C9" s="50" t="s">
        <v>334</v>
      </c>
      <c r="D9" s="75">
        <v>43832</v>
      </c>
      <c r="E9" s="91" t="s">
        <v>185</v>
      </c>
      <c r="F9" s="91" t="s">
        <v>185</v>
      </c>
      <c r="G9" s="97"/>
      <c r="H9" s="91"/>
      <c r="I9" s="91"/>
      <c r="J9" s="91"/>
      <c r="K9" s="91"/>
      <c r="L9" s="91"/>
      <c r="M9" s="91"/>
      <c r="N9" s="91"/>
      <c r="O9" s="91"/>
      <c r="P9" s="91"/>
      <c r="Q9" s="91"/>
      <c r="R9" s="91"/>
      <c r="S9" s="91"/>
      <c r="T9" s="91"/>
      <c r="U9" s="91"/>
      <c r="V9" s="91"/>
    </row>
    <row r="10" spans="1:22" ht="23.1" customHeight="1" x14ac:dyDescent="0.25">
      <c r="A10" s="34">
        <v>6</v>
      </c>
      <c r="B10" s="50" t="s">
        <v>150</v>
      </c>
      <c r="C10" s="50" t="s">
        <v>335</v>
      </c>
      <c r="D10" s="75">
        <v>43831</v>
      </c>
      <c r="E10" s="91" t="s">
        <v>185</v>
      </c>
      <c r="F10" s="91" t="s">
        <v>185</v>
      </c>
      <c r="G10" s="97"/>
      <c r="H10" s="91"/>
      <c r="I10" s="91"/>
      <c r="J10" s="91"/>
      <c r="K10" s="91"/>
      <c r="L10" s="91"/>
      <c r="M10" s="91"/>
      <c r="N10" s="91"/>
      <c r="O10" s="91"/>
      <c r="P10" s="91"/>
      <c r="Q10" s="91"/>
      <c r="R10" s="91"/>
      <c r="S10" s="91"/>
      <c r="T10" s="91"/>
      <c r="U10" s="91"/>
      <c r="V10" s="91"/>
    </row>
    <row r="11" spans="1:22" ht="23.1" customHeight="1" x14ac:dyDescent="0.25">
      <c r="A11" s="93">
        <v>7</v>
      </c>
      <c r="B11" s="50" t="s">
        <v>295</v>
      </c>
      <c r="C11" s="50" t="s">
        <v>336</v>
      </c>
      <c r="D11" s="87">
        <v>43832</v>
      </c>
      <c r="E11" s="91" t="s">
        <v>185</v>
      </c>
      <c r="F11" s="91" t="s">
        <v>185</v>
      </c>
      <c r="G11" s="97"/>
      <c r="H11" s="91"/>
      <c r="I11" s="91"/>
      <c r="J11" s="91"/>
      <c r="K11" s="91"/>
      <c r="L11" s="91"/>
      <c r="M11" s="91"/>
      <c r="N11" s="91"/>
      <c r="O11" s="91"/>
      <c r="P11" s="91"/>
      <c r="Q11" s="91"/>
      <c r="R11" s="91"/>
      <c r="S11" s="91"/>
      <c r="T11" s="91"/>
      <c r="U11" s="91"/>
      <c r="V11" s="91"/>
    </row>
    <row r="12" spans="1:22" ht="23.1" customHeight="1" x14ac:dyDescent="0.25">
      <c r="A12" s="34">
        <v>8</v>
      </c>
      <c r="B12" s="50" t="s">
        <v>208</v>
      </c>
      <c r="C12" s="50" t="s">
        <v>337</v>
      </c>
      <c r="D12" s="75">
        <v>43832</v>
      </c>
      <c r="E12" s="91" t="s">
        <v>185</v>
      </c>
      <c r="F12" s="91" t="s">
        <v>185</v>
      </c>
      <c r="G12" s="97"/>
      <c r="H12" s="91"/>
      <c r="I12" s="91"/>
      <c r="J12" s="91"/>
      <c r="K12" s="91"/>
      <c r="L12" s="91"/>
      <c r="M12" s="91"/>
      <c r="N12" s="91"/>
      <c r="O12" s="91"/>
      <c r="P12" s="91"/>
      <c r="Q12" s="91"/>
      <c r="R12" s="91"/>
      <c r="S12" s="91"/>
      <c r="T12" s="91"/>
      <c r="U12" s="91"/>
      <c r="V12" s="91"/>
    </row>
    <row r="13" spans="1:22" ht="23.1" customHeight="1" x14ac:dyDescent="0.25">
      <c r="A13" s="34">
        <v>9</v>
      </c>
      <c r="B13" s="50" t="s">
        <v>290</v>
      </c>
      <c r="C13" s="50" t="s">
        <v>338</v>
      </c>
      <c r="D13" s="75">
        <v>43772</v>
      </c>
      <c r="E13" s="91" t="s">
        <v>185</v>
      </c>
      <c r="F13" s="91" t="s">
        <v>185</v>
      </c>
      <c r="G13" s="97"/>
      <c r="H13" s="91"/>
      <c r="I13" s="91"/>
      <c r="J13" s="91"/>
      <c r="K13" s="91"/>
      <c r="L13" s="91"/>
      <c r="M13" s="91"/>
      <c r="N13" s="91"/>
      <c r="O13" s="91"/>
      <c r="P13" s="91"/>
      <c r="Q13" s="91"/>
      <c r="R13" s="91"/>
      <c r="S13" s="91"/>
      <c r="T13" s="91"/>
      <c r="U13" s="91"/>
      <c r="V13" s="91"/>
    </row>
    <row r="14" spans="1:22" ht="23.1" customHeight="1" x14ac:dyDescent="0.25">
      <c r="A14" s="93">
        <v>10</v>
      </c>
      <c r="B14" s="50" t="s">
        <v>66</v>
      </c>
      <c r="C14" s="50" t="s">
        <v>339</v>
      </c>
      <c r="D14" s="75">
        <v>43739</v>
      </c>
      <c r="E14" s="91" t="s">
        <v>185</v>
      </c>
      <c r="F14" s="91" t="s">
        <v>185</v>
      </c>
      <c r="G14" s="97"/>
      <c r="H14" s="91"/>
      <c r="I14" s="91"/>
      <c r="J14" s="91"/>
      <c r="K14" s="91"/>
      <c r="L14" s="91"/>
      <c r="M14" s="91"/>
      <c r="N14" s="91"/>
      <c r="O14" s="91"/>
      <c r="P14" s="91"/>
      <c r="Q14" s="91"/>
      <c r="R14" s="91"/>
      <c r="S14" s="91"/>
      <c r="T14" s="91"/>
      <c r="U14" s="91"/>
      <c r="V14" s="91"/>
    </row>
    <row r="15" spans="1:22" ht="23.1" customHeight="1" x14ac:dyDescent="0.25">
      <c r="A15" s="34">
        <v>11</v>
      </c>
      <c r="B15" s="50" t="s">
        <v>291</v>
      </c>
      <c r="C15" s="50" t="s">
        <v>340</v>
      </c>
      <c r="D15" s="75">
        <v>43776</v>
      </c>
      <c r="E15" s="91" t="s">
        <v>185</v>
      </c>
      <c r="F15" s="91" t="s">
        <v>185</v>
      </c>
      <c r="G15" s="97"/>
      <c r="H15" s="91"/>
      <c r="I15" s="91"/>
      <c r="J15" s="91"/>
      <c r="K15" s="91"/>
      <c r="L15" s="91"/>
      <c r="M15" s="91"/>
      <c r="N15" s="91"/>
      <c r="O15" s="91"/>
      <c r="P15" s="91"/>
      <c r="Q15" s="91"/>
      <c r="R15" s="91"/>
      <c r="S15" s="91"/>
      <c r="T15" s="91"/>
      <c r="U15" s="91"/>
      <c r="V15" s="91"/>
    </row>
    <row r="16" spans="1:22" ht="23.1" customHeight="1" x14ac:dyDescent="0.25">
      <c r="A16" s="34">
        <v>12</v>
      </c>
      <c r="B16" s="50" t="s">
        <v>76</v>
      </c>
      <c r="C16" s="50" t="s">
        <v>341</v>
      </c>
      <c r="D16" s="75">
        <v>43819</v>
      </c>
      <c r="E16" s="91" t="s">
        <v>185</v>
      </c>
      <c r="F16" s="91" t="s">
        <v>185</v>
      </c>
      <c r="G16" s="97"/>
      <c r="H16" s="91"/>
      <c r="I16" s="91"/>
      <c r="J16" s="91"/>
      <c r="K16" s="91"/>
      <c r="L16" s="91"/>
      <c r="M16" s="91"/>
      <c r="N16" s="91"/>
      <c r="O16" s="91"/>
      <c r="P16" s="91"/>
      <c r="Q16" s="91"/>
      <c r="R16" s="91"/>
      <c r="S16" s="91"/>
      <c r="T16" s="91"/>
      <c r="U16" s="91"/>
      <c r="V16" s="91"/>
    </row>
    <row r="17" spans="1:22" ht="23.1" customHeight="1" x14ac:dyDescent="0.25">
      <c r="A17" s="93">
        <v>13</v>
      </c>
      <c r="B17" s="50" t="s">
        <v>292</v>
      </c>
      <c r="C17" s="50" t="s">
        <v>342</v>
      </c>
      <c r="D17" s="75">
        <v>43832</v>
      </c>
      <c r="E17" s="91" t="s">
        <v>185</v>
      </c>
      <c r="F17" s="91" t="s">
        <v>185</v>
      </c>
      <c r="G17" s="97"/>
      <c r="H17" s="91"/>
      <c r="I17" s="91"/>
      <c r="J17" s="91"/>
      <c r="K17" s="91"/>
      <c r="L17" s="91"/>
      <c r="M17" s="91"/>
      <c r="N17" s="91"/>
      <c r="O17" s="91"/>
      <c r="P17" s="91"/>
      <c r="Q17" s="91"/>
      <c r="R17" s="91"/>
      <c r="S17" s="91"/>
      <c r="T17" s="91"/>
      <c r="U17" s="91"/>
      <c r="V17" s="91"/>
    </row>
    <row r="18" spans="1:22" ht="23.1" customHeight="1" x14ac:dyDescent="0.25">
      <c r="A18" s="34">
        <v>14</v>
      </c>
      <c r="B18" s="50" t="s">
        <v>87</v>
      </c>
      <c r="C18" s="50" t="s">
        <v>343</v>
      </c>
      <c r="D18" s="75">
        <v>43836</v>
      </c>
      <c r="E18" s="91" t="s">
        <v>185</v>
      </c>
      <c r="F18" s="91" t="s">
        <v>185</v>
      </c>
      <c r="G18" s="97"/>
      <c r="H18" s="91"/>
      <c r="I18" s="91"/>
      <c r="J18" s="91"/>
      <c r="K18" s="91"/>
      <c r="L18" s="91"/>
      <c r="M18" s="91"/>
      <c r="N18" s="91"/>
      <c r="O18" s="91"/>
      <c r="P18" s="91"/>
      <c r="Q18" s="91"/>
      <c r="R18" s="91"/>
      <c r="S18" s="91"/>
      <c r="T18" s="91"/>
      <c r="U18" s="91"/>
      <c r="V18" s="91"/>
    </row>
    <row r="19" spans="1:22" ht="23.1" customHeight="1" x14ac:dyDescent="0.25">
      <c r="A19" s="34">
        <v>15</v>
      </c>
      <c r="B19" s="50" t="s">
        <v>301</v>
      </c>
      <c r="C19" s="50" t="s">
        <v>344</v>
      </c>
      <c r="D19" s="74">
        <v>43880</v>
      </c>
      <c r="E19" s="91" t="s">
        <v>185</v>
      </c>
      <c r="F19" s="91" t="s">
        <v>185</v>
      </c>
      <c r="G19" s="91"/>
      <c r="H19" s="97"/>
      <c r="I19" s="91"/>
      <c r="J19" s="91"/>
      <c r="K19" s="91"/>
      <c r="L19" s="91"/>
      <c r="M19" s="91"/>
      <c r="N19" s="91"/>
      <c r="O19" s="91"/>
      <c r="P19" s="91"/>
      <c r="Q19" s="91"/>
      <c r="R19" s="91"/>
      <c r="S19" s="91"/>
      <c r="T19" s="91"/>
      <c r="U19" s="91"/>
      <c r="V19" s="91"/>
    </row>
    <row r="20" spans="1:22" ht="23.1" customHeight="1" x14ac:dyDescent="0.25">
      <c r="A20" s="93">
        <v>16</v>
      </c>
      <c r="B20" s="50" t="s">
        <v>369</v>
      </c>
      <c r="C20" s="50" t="s">
        <v>345</v>
      </c>
      <c r="D20" s="75">
        <v>43862</v>
      </c>
      <c r="E20" s="91" t="s">
        <v>185</v>
      </c>
      <c r="F20" s="91" t="s">
        <v>185</v>
      </c>
      <c r="G20" s="91"/>
      <c r="H20" s="97"/>
      <c r="I20" s="91"/>
      <c r="J20" s="91"/>
      <c r="K20" s="91"/>
      <c r="L20" s="91"/>
      <c r="M20" s="91"/>
      <c r="N20" s="91"/>
      <c r="O20" s="91"/>
      <c r="P20" s="91"/>
      <c r="Q20" s="91"/>
      <c r="R20" s="91"/>
      <c r="S20" s="91"/>
      <c r="T20" s="91"/>
      <c r="U20" s="91"/>
      <c r="V20" s="91"/>
    </row>
    <row r="21" spans="1:22" ht="23.1" customHeight="1" x14ac:dyDescent="0.25">
      <c r="A21" s="34">
        <v>17</v>
      </c>
      <c r="B21" s="50" t="s">
        <v>298</v>
      </c>
      <c r="C21" s="50" t="s">
        <v>346</v>
      </c>
      <c r="D21" s="75">
        <v>43891</v>
      </c>
      <c r="E21" s="91" t="s">
        <v>185</v>
      </c>
      <c r="F21" s="91" t="s">
        <v>185</v>
      </c>
      <c r="G21" s="91"/>
      <c r="H21" s="91"/>
      <c r="I21" s="97"/>
      <c r="J21" s="91"/>
      <c r="K21" s="91"/>
      <c r="L21" s="91"/>
      <c r="M21" s="91"/>
      <c r="N21" s="91"/>
      <c r="O21" s="91"/>
      <c r="P21" s="91"/>
      <c r="Q21" s="91"/>
      <c r="R21" s="91"/>
      <c r="S21" s="91"/>
      <c r="T21" s="91"/>
      <c r="U21" s="91"/>
      <c r="V21" s="91"/>
    </row>
    <row r="22" spans="1:22" ht="23.1" customHeight="1" x14ac:dyDescent="0.25">
      <c r="A22" s="34">
        <v>18</v>
      </c>
      <c r="B22" s="50" t="s">
        <v>260</v>
      </c>
      <c r="C22" s="50" t="s">
        <v>347</v>
      </c>
      <c r="D22" s="75">
        <v>43922</v>
      </c>
      <c r="E22" s="91" t="s">
        <v>185</v>
      </c>
      <c r="F22" s="91" t="s">
        <v>185</v>
      </c>
      <c r="G22" s="91"/>
      <c r="H22" s="91"/>
      <c r="I22" s="91"/>
      <c r="J22" s="97"/>
      <c r="K22" s="91"/>
      <c r="L22" s="91"/>
      <c r="M22" s="91"/>
      <c r="N22" s="91"/>
      <c r="O22" s="91"/>
      <c r="P22" s="91"/>
      <c r="Q22" s="91"/>
      <c r="R22" s="91"/>
      <c r="S22" s="91"/>
      <c r="T22" s="91"/>
      <c r="U22" s="91"/>
      <c r="V22" s="91"/>
    </row>
    <row r="23" spans="1:22" ht="23.1" customHeight="1" x14ac:dyDescent="0.25">
      <c r="A23" s="93">
        <v>19</v>
      </c>
      <c r="B23" s="50" t="s">
        <v>151</v>
      </c>
      <c r="C23" s="50" t="s">
        <v>348</v>
      </c>
      <c r="D23" s="75">
        <v>43947</v>
      </c>
      <c r="E23" s="91" t="s">
        <v>185</v>
      </c>
      <c r="F23" s="91" t="s">
        <v>185</v>
      </c>
      <c r="G23" s="91"/>
      <c r="H23" s="91"/>
      <c r="I23" s="91"/>
      <c r="J23" s="97"/>
      <c r="K23" s="91"/>
      <c r="L23" s="91"/>
      <c r="M23" s="91"/>
      <c r="N23" s="91"/>
      <c r="O23" s="91"/>
      <c r="P23" s="91"/>
      <c r="Q23" s="91"/>
      <c r="R23" s="91"/>
      <c r="S23" s="91"/>
      <c r="T23" s="91"/>
      <c r="U23" s="91"/>
      <c r="V23" s="91"/>
    </row>
    <row r="24" spans="1:22" ht="23.1" customHeight="1" x14ac:dyDescent="0.25">
      <c r="A24" s="34">
        <v>20</v>
      </c>
      <c r="B24" s="50" t="s">
        <v>184</v>
      </c>
      <c r="C24" s="50" t="s">
        <v>349</v>
      </c>
      <c r="D24" s="75">
        <v>43922</v>
      </c>
      <c r="E24" s="91" t="s">
        <v>185</v>
      </c>
      <c r="F24" s="91" t="s">
        <v>185</v>
      </c>
      <c r="G24" s="91"/>
      <c r="H24" s="91"/>
      <c r="I24" s="91"/>
      <c r="J24" s="97"/>
      <c r="K24" s="91"/>
      <c r="L24" s="91"/>
      <c r="M24" s="91"/>
      <c r="N24" s="91"/>
      <c r="O24" s="91"/>
      <c r="P24" s="91"/>
      <c r="Q24" s="91"/>
      <c r="R24" s="91"/>
      <c r="S24" s="91"/>
      <c r="T24" s="91"/>
      <c r="U24" s="91"/>
      <c r="V24" s="91"/>
    </row>
    <row r="25" spans="1:22" ht="23.1" customHeight="1" x14ac:dyDescent="0.25">
      <c r="A25" s="34">
        <v>21</v>
      </c>
      <c r="B25" s="50" t="s">
        <v>368</v>
      </c>
      <c r="C25" s="50" t="s">
        <v>350</v>
      </c>
      <c r="D25" s="75">
        <v>43941</v>
      </c>
      <c r="E25" s="91" t="s">
        <v>185</v>
      </c>
      <c r="F25" s="91" t="s">
        <v>185</v>
      </c>
      <c r="G25" s="91"/>
      <c r="H25" s="91"/>
      <c r="I25" s="91"/>
      <c r="J25" s="97"/>
      <c r="K25" s="91"/>
      <c r="L25" s="91"/>
      <c r="M25" s="91"/>
      <c r="N25" s="91"/>
      <c r="O25" s="91"/>
      <c r="P25" s="91"/>
      <c r="Q25" s="91"/>
      <c r="R25" s="91"/>
      <c r="S25" s="91"/>
      <c r="T25" s="91"/>
      <c r="U25" s="91"/>
      <c r="V25" s="91"/>
    </row>
    <row r="26" spans="1:22" ht="27" customHeight="1" x14ac:dyDescent="0.25">
      <c r="A26" s="93">
        <v>22</v>
      </c>
      <c r="B26" s="50" t="s">
        <v>155</v>
      </c>
      <c r="C26" s="50" t="s">
        <v>351</v>
      </c>
      <c r="D26" s="88">
        <v>43956</v>
      </c>
      <c r="E26" s="91" t="s">
        <v>185</v>
      </c>
      <c r="F26" s="91" t="s">
        <v>185</v>
      </c>
      <c r="G26" s="91"/>
      <c r="H26" s="91"/>
      <c r="I26" s="91"/>
      <c r="J26" s="95"/>
      <c r="K26" s="97"/>
      <c r="L26" s="91"/>
      <c r="M26" s="91"/>
      <c r="N26" s="91"/>
      <c r="O26" s="91"/>
      <c r="P26" s="91"/>
      <c r="Q26" s="91"/>
      <c r="R26" s="91"/>
      <c r="S26" s="91"/>
      <c r="T26" s="91"/>
      <c r="U26" s="91"/>
      <c r="V26" s="91"/>
    </row>
    <row r="27" spans="1:22" ht="36.75" customHeight="1" x14ac:dyDescent="0.25">
      <c r="A27" s="34">
        <v>23</v>
      </c>
      <c r="B27" s="50" t="s">
        <v>367</v>
      </c>
      <c r="C27" s="50" t="s">
        <v>352</v>
      </c>
      <c r="D27" s="75">
        <v>43964</v>
      </c>
      <c r="E27" s="91" t="s">
        <v>185</v>
      </c>
      <c r="F27" s="91" t="s">
        <v>185</v>
      </c>
      <c r="G27" s="91"/>
      <c r="H27" s="91"/>
      <c r="I27" s="91"/>
      <c r="J27" s="91"/>
      <c r="K27" s="97"/>
      <c r="L27" s="91"/>
      <c r="M27" s="91"/>
      <c r="N27" s="91"/>
      <c r="O27" s="91"/>
      <c r="P27" s="91"/>
      <c r="Q27" s="91"/>
      <c r="R27" s="91"/>
      <c r="S27" s="91"/>
      <c r="T27" s="91"/>
      <c r="U27" s="91"/>
      <c r="V27" s="91"/>
    </row>
    <row r="28" spans="1:22" ht="27.75" customHeight="1" x14ac:dyDescent="0.25">
      <c r="A28" s="34">
        <v>24</v>
      </c>
      <c r="B28" s="50" t="s">
        <v>367</v>
      </c>
      <c r="C28" s="50" t="s">
        <v>353</v>
      </c>
      <c r="D28" s="75">
        <v>43973</v>
      </c>
      <c r="E28" s="91" t="s">
        <v>185</v>
      </c>
      <c r="F28" s="91" t="s">
        <v>185</v>
      </c>
      <c r="G28" s="91"/>
      <c r="H28" s="91"/>
      <c r="I28" s="91"/>
      <c r="J28" s="91"/>
      <c r="K28" s="97"/>
      <c r="L28" s="91"/>
      <c r="M28" s="91"/>
      <c r="N28" s="91"/>
      <c r="O28" s="91"/>
      <c r="P28" s="91"/>
      <c r="Q28" s="91"/>
      <c r="R28" s="91"/>
      <c r="S28" s="91"/>
      <c r="T28" s="91"/>
      <c r="U28" s="91"/>
      <c r="V28" s="91"/>
    </row>
    <row r="29" spans="1:22" ht="23.1" customHeight="1" x14ac:dyDescent="0.25">
      <c r="A29" s="93">
        <v>25</v>
      </c>
      <c r="B29" s="50" t="s">
        <v>365</v>
      </c>
      <c r="C29" s="50" t="s">
        <v>354</v>
      </c>
      <c r="D29" s="74">
        <v>43987</v>
      </c>
      <c r="E29" s="91" t="s">
        <v>185</v>
      </c>
      <c r="F29" s="91" t="s">
        <v>185</v>
      </c>
      <c r="G29" s="91"/>
      <c r="H29" s="91"/>
      <c r="I29" s="91"/>
      <c r="J29" s="91"/>
      <c r="K29" s="91"/>
      <c r="L29" s="97"/>
      <c r="M29" s="91"/>
      <c r="N29" s="91"/>
      <c r="O29" s="91"/>
      <c r="P29" s="91"/>
      <c r="Q29" s="91"/>
      <c r="R29" s="91"/>
      <c r="S29" s="91"/>
      <c r="T29" s="91"/>
      <c r="U29" s="91"/>
      <c r="V29" s="91"/>
    </row>
    <row r="30" spans="1:22" ht="23.1" customHeight="1" x14ac:dyDescent="0.25">
      <c r="A30" s="34">
        <v>26</v>
      </c>
      <c r="B30" s="50" t="s">
        <v>252</v>
      </c>
      <c r="C30" s="50" t="s">
        <v>355</v>
      </c>
      <c r="D30" s="74">
        <v>44010</v>
      </c>
      <c r="E30" s="91" t="s">
        <v>185</v>
      </c>
      <c r="F30" s="91" t="s">
        <v>185</v>
      </c>
      <c r="G30" s="91"/>
      <c r="H30" s="91"/>
      <c r="I30" s="91"/>
      <c r="J30" s="91"/>
      <c r="K30" s="91"/>
      <c r="L30" s="97"/>
      <c r="M30" s="91"/>
      <c r="N30" s="91"/>
      <c r="O30" s="91"/>
      <c r="P30" s="91"/>
      <c r="Q30" s="91"/>
      <c r="R30" s="91"/>
      <c r="S30" s="91"/>
      <c r="T30" s="91"/>
      <c r="U30" s="91"/>
      <c r="V30" s="91"/>
    </row>
    <row r="31" spans="1:22" ht="23.1" customHeight="1" x14ac:dyDescent="0.25">
      <c r="A31" s="34">
        <v>27</v>
      </c>
      <c r="B31" s="50" t="s">
        <v>169</v>
      </c>
      <c r="C31" s="50" t="s">
        <v>356</v>
      </c>
      <c r="D31" s="74">
        <v>44045</v>
      </c>
      <c r="E31" s="91" t="s">
        <v>185</v>
      </c>
      <c r="F31" s="91" t="s">
        <v>185</v>
      </c>
      <c r="G31" s="91"/>
      <c r="H31" s="91"/>
      <c r="I31" s="91"/>
      <c r="J31" s="91"/>
      <c r="K31" s="91"/>
      <c r="L31" s="91"/>
      <c r="M31" s="91"/>
      <c r="N31" s="97"/>
      <c r="O31" s="91"/>
      <c r="P31" s="91"/>
      <c r="Q31" s="91"/>
      <c r="R31" s="91"/>
      <c r="S31" s="91"/>
      <c r="T31" s="91"/>
      <c r="U31" s="91"/>
      <c r="V31" s="91"/>
    </row>
    <row r="32" spans="1:22" ht="23.1" customHeight="1" x14ac:dyDescent="0.25">
      <c r="A32" s="93">
        <v>28</v>
      </c>
      <c r="B32" s="50" t="s">
        <v>181</v>
      </c>
      <c r="C32" s="50" t="s">
        <v>357</v>
      </c>
      <c r="D32" s="75">
        <v>44075</v>
      </c>
      <c r="E32" s="91" t="s">
        <v>185</v>
      </c>
      <c r="F32" s="91" t="s">
        <v>185</v>
      </c>
      <c r="G32" s="91"/>
      <c r="H32" s="91"/>
      <c r="I32" s="91"/>
      <c r="J32" s="91"/>
      <c r="K32" s="91"/>
      <c r="L32" s="91"/>
      <c r="M32" s="91"/>
      <c r="N32" s="91"/>
      <c r="O32" s="97"/>
      <c r="P32" s="91"/>
      <c r="Q32" s="91"/>
      <c r="R32" s="91"/>
      <c r="S32" s="91"/>
      <c r="T32" s="91"/>
      <c r="U32" s="91"/>
      <c r="V32" s="91"/>
    </row>
    <row r="33" spans="1:22" ht="23.1" customHeight="1" x14ac:dyDescent="0.25">
      <c r="A33" s="34">
        <v>29</v>
      </c>
      <c r="B33" s="50" t="s">
        <v>365</v>
      </c>
      <c r="C33" s="50" t="s">
        <v>358</v>
      </c>
      <c r="D33" s="74">
        <v>44075</v>
      </c>
      <c r="E33" s="91" t="s">
        <v>185</v>
      </c>
      <c r="F33" s="91" t="s">
        <v>185</v>
      </c>
      <c r="G33" s="91"/>
      <c r="H33" s="91"/>
      <c r="I33" s="91"/>
      <c r="J33" s="91"/>
      <c r="K33" s="91"/>
      <c r="L33" s="91"/>
      <c r="M33" s="91"/>
      <c r="N33" s="91"/>
      <c r="O33" s="97"/>
      <c r="P33" s="91"/>
      <c r="Q33" s="91"/>
      <c r="R33" s="91"/>
      <c r="S33" s="91"/>
      <c r="T33" s="91"/>
      <c r="U33" s="91"/>
      <c r="V33" s="91"/>
    </row>
    <row r="34" spans="1:22" ht="23.1" customHeight="1" x14ac:dyDescent="0.25">
      <c r="A34" s="34">
        <v>30</v>
      </c>
      <c r="B34" s="50" t="s">
        <v>137</v>
      </c>
      <c r="C34" s="50" t="s">
        <v>359</v>
      </c>
      <c r="D34" s="75">
        <v>44114</v>
      </c>
      <c r="E34" s="91" t="s">
        <v>185</v>
      </c>
      <c r="F34" s="91" t="s">
        <v>185</v>
      </c>
      <c r="G34" s="91"/>
      <c r="H34" s="91"/>
      <c r="I34" s="91"/>
      <c r="J34" s="91"/>
      <c r="K34" s="91"/>
      <c r="L34" s="91"/>
      <c r="M34" s="91"/>
      <c r="N34" s="91"/>
      <c r="O34" s="91"/>
      <c r="P34" s="97"/>
      <c r="Q34" s="91"/>
      <c r="R34" s="91"/>
      <c r="S34" s="91"/>
      <c r="T34" s="91"/>
      <c r="U34" s="91"/>
      <c r="V34" s="91"/>
    </row>
    <row r="35" spans="1:22" ht="23.1" customHeight="1" x14ac:dyDescent="0.25">
      <c r="A35" s="93">
        <v>31</v>
      </c>
      <c r="B35" s="50" t="s">
        <v>169</v>
      </c>
      <c r="C35" s="50" t="s">
        <v>360</v>
      </c>
      <c r="D35" s="87">
        <v>44198</v>
      </c>
      <c r="E35" s="91" t="s">
        <v>185</v>
      </c>
      <c r="F35" s="91" t="s">
        <v>185</v>
      </c>
      <c r="G35" s="91"/>
      <c r="H35" s="91"/>
      <c r="I35" s="91"/>
      <c r="J35" s="91"/>
      <c r="K35" s="91"/>
      <c r="L35" s="91"/>
      <c r="M35" s="91"/>
      <c r="N35" s="91"/>
      <c r="O35" s="91"/>
      <c r="P35" s="91"/>
      <c r="Q35" s="91"/>
      <c r="R35" s="91"/>
      <c r="S35" s="97"/>
      <c r="T35" s="91"/>
      <c r="U35" s="91"/>
      <c r="V35" s="97"/>
    </row>
    <row r="36" spans="1:22" ht="23.1" customHeight="1" x14ac:dyDescent="0.25">
      <c r="A36" s="34">
        <v>32</v>
      </c>
      <c r="B36" s="50" t="s">
        <v>284</v>
      </c>
      <c r="C36" s="50" t="s">
        <v>361</v>
      </c>
      <c r="D36" s="74">
        <v>44492</v>
      </c>
      <c r="E36" s="91" t="s">
        <v>185</v>
      </c>
      <c r="F36" s="91" t="s">
        <v>185</v>
      </c>
      <c r="G36" s="91"/>
      <c r="H36" s="91"/>
      <c r="I36" s="91"/>
      <c r="J36" s="91"/>
      <c r="K36" s="91"/>
      <c r="L36" s="91"/>
      <c r="M36" s="91"/>
      <c r="N36" s="91"/>
      <c r="O36" s="91"/>
      <c r="P36" s="91"/>
      <c r="Q36" s="91"/>
      <c r="R36" s="91"/>
      <c r="S36" s="91"/>
      <c r="T36" s="91"/>
      <c r="U36" s="91"/>
      <c r="V36" s="97"/>
    </row>
    <row r="37" spans="1:22" ht="23.1" customHeight="1" x14ac:dyDescent="0.25">
      <c r="A37" s="34">
        <v>33</v>
      </c>
      <c r="B37" s="50" t="s">
        <v>308</v>
      </c>
      <c r="C37" s="50" t="s">
        <v>362</v>
      </c>
      <c r="D37" s="74">
        <v>44775</v>
      </c>
      <c r="E37" s="91" t="s">
        <v>185</v>
      </c>
      <c r="F37" s="91" t="s">
        <v>185</v>
      </c>
      <c r="G37" s="91"/>
      <c r="H37" s="91"/>
      <c r="I37" s="91"/>
      <c r="J37" s="91"/>
      <c r="K37" s="91"/>
      <c r="L37" s="91"/>
      <c r="M37" s="91"/>
      <c r="N37" s="91"/>
      <c r="O37" s="91"/>
      <c r="P37" s="91"/>
      <c r="Q37" s="91"/>
      <c r="R37" s="91"/>
      <c r="S37" s="91"/>
      <c r="T37" s="91"/>
      <c r="U37" s="91"/>
      <c r="V37" s="97"/>
    </row>
    <row r="38" spans="1:22" ht="23.1" customHeight="1" x14ac:dyDescent="0.25">
      <c r="A38" s="93">
        <v>34</v>
      </c>
      <c r="B38" s="50" t="s">
        <v>366</v>
      </c>
      <c r="C38" s="50" t="s">
        <v>331</v>
      </c>
      <c r="D38" s="87">
        <v>44682</v>
      </c>
      <c r="E38" s="91" t="s">
        <v>185</v>
      </c>
      <c r="F38" s="91" t="s">
        <v>185</v>
      </c>
      <c r="G38" s="91"/>
      <c r="H38" s="91"/>
      <c r="I38" s="91"/>
      <c r="J38" s="91"/>
      <c r="K38" s="91"/>
      <c r="L38" s="91"/>
      <c r="M38" s="91"/>
      <c r="N38" s="91"/>
      <c r="O38" s="91"/>
      <c r="P38" s="91"/>
      <c r="Q38" s="91"/>
      <c r="R38" s="91"/>
      <c r="S38" s="91"/>
      <c r="T38" s="91"/>
      <c r="U38" s="91"/>
      <c r="V38" s="97"/>
    </row>
    <row r="39" spans="1:22" ht="23.1" customHeight="1" x14ac:dyDescent="0.25">
      <c r="A39" s="34">
        <v>35</v>
      </c>
      <c r="B39" s="50" t="s">
        <v>169</v>
      </c>
      <c r="C39" s="50" t="s">
        <v>363</v>
      </c>
      <c r="D39" s="75">
        <v>44689</v>
      </c>
      <c r="E39" s="91" t="s">
        <v>185</v>
      </c>
      <c r="F39" s="91" t="s">
        <v>185</v>
      </c>
      <c r="G39" s="91"/>
      <c r="H39" s="91"/>
      <c r="I39" s="91"/>
      <c r="J39" s="91"/>
      <c r="K39" s="91"/>
      <c r="L39" s="91"/>
      <c r="M39" s="91"/>
      <c r="N39" s="91"/>
      <c r="O39" s="91"/>
      <c r="P39" s="91"/>
      <c r="Q39" s="91"/>
      <c r="R39" s="91"/>
      <c r="S39" s="91"/>
      <c r="T39" s="91"/>
      <c r="U39" s="91"/>
      <c r="V39" s="97"/>
    </row>
    <row r="40" spans="1:22" ht="23.1" customHeight="1" x14ac:dyDescent="0.25">
      <c r="A40" s="34">
        <v>36</v>
      </c>
      <c r="B40" s="50" t="s">
        <v>365</v>
      </c>
      <c r="C40" s="50" t="s">
        <v>364</v>
      </c>
      <c r="D40" s="75">
        <v>44772</v>
      </c>
      <c r="E40" s="91" t="s">
        <v>185</v>
      </c>
      <c r="F40" s="91" t="s">
        <v>185</v>
      </c>
      <c r="G40" s="91"/>
      <c r="H40" s="91"/>
      <c r="I40" s="91"/>
      <c r="J40" s="91"/>
      <c r="K40" s="91"/>
      <c r="L40" s="91"/>
      <c r="M40" s="91"/>
      <c r="N40" s="91"/>
      <c r="O40" s="91"/>
      <c r="P40" s="91"/>
      <c r="Q40" s="91"/>
      <c r="R40" s="91"/>
      <c r="S40" s="91"/>
      <c r="T40" s="91"/>
      <c r="U40" s="91"/>
      <c r="V40" s="97"/>
    </row>
  </sheetData>
  <mergeCells count="5">
    <mergeCell ref="A3:A4"/>
    <mergeCell ref="B3:B4"/>
    <mergeCell ref="D3:D4"/>
    <mergeCell ref="C3:C4"/>
    <mergeCell ref="A1:V1"/>
  </mergeCells>
  <printOptions horizontalCentered="1"/>
  <pageMargins left="0" right="0" top="0.78740157480314965" bottom="0" header="0.31496062992125984" footer="0.31496062992125984"/>
  <pageSetup paperSize="9" scale="59" orientation="landscape" horizontalDpi="4294967293" verticalDpi="4294967293" r:id="rId1"/>
  <headerFooter>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 x14ac:dyDescent="0.25"/>
  <sheetData>
    <row r="1" spans="1:1" x14ac:dyDescent="0.25">
      <c r="A1" s="2" t="s">
        <v>0</v>
      </c>
    </row>
    <row r="2" spans="1:1" x14ac:dyDescent="0.25">
      <c r="A2" s="1" t="s">
        <v>2</v>
      </c>
    </row>
    <row r="3" spans="1:1" x14ac:dyDescent="0.25">
      <c r="A3" s="1" t="s">
        <v>3</v>
      </c>
    </row>
    <row r="5" spans="1:1" x14ac:dyDescent="0.25">
      <c r="A5" t="s">
        <v>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79"/>
  <sheetViews>
    <sheetView zoomScale="90" zoomScaleNormal="90" workbookViewId="0">
      <pane xSplit="1" ySplit="7" topLeftCell="B50" activePane="bottomRight" state="frozen"/>
      <selection pane="topRight" activeCell="B1" sqref="B1"/>
      <selection pane="bottomLeft" activeCell="A6" sqref="A6"/>
      <selection pane="bottomRight" activeCell="B16" sqref="B16"/>
    </sheetView>
  </sheetViews>
  <sheetFormatPr defaultRowHeight="11.25" x14ac:dyDescent="0.2"/>
  <cols>
    <col min="1" max="1" width="4.42578125" style="84" customWidth="1"/>
    <col min="2" max="2" width="35.7109375" style="84" customWidth="1"/>
    <col min="3" max="3" width="21.140625" style="84" customWidth="1"/>
    <col min="4" max="4" width="91.5703125" style="85" customWidth="1"/>
    <col min="5" max="16384" width="9.140625" style="84"/>
  </cols>
  <sheetData>
    <row r="6" spans="1:4" s="67" customFormat="1" ht="46.5" customHeight="1" x14ac:dyDescent="0.25">
      <c r="A6" s="164" t="s">
        <v>134</v>
      </c>
      <c r="B6" s="165" t="s">
        <v>5</v>
      </c>
      <c r="C6" s="165"/>
      <c r="D6" s="160" t="s">
        <v>179</v>
      </c>
    </row>
    <row r="7" spans="1:4" s="69" customFormat="1" ht="32.25" customHeight="1" x14ac:dyDescent="0.25">
      <c r="A7" s="164"/>
      <c r="B7" s="86" t="s">
        <v>9</v>
      </c>
      <c r="C7" s="68" t="s">
        <v>10</v>
      </c>
      <c r="D7" s="160"/>
    </row>
    <row r="8" spans="1:4" s="67" customFormat="1" ht="21" x14ac:dyDescent="0.25">
      <c r="A8" s="70">
        <v>1</v>
      </c>
      <c r="B8" s="72" t="s">
        <v>143</v>
      </c>
      <c r="C8" s="73" t="s">
        <v>144</v>
      </c>
      <c r="D8" s="76" t="s">
        <v>271</v>
      </c>
    </row>
    <row r="9" spans="1:4" s="67" customFormat="1" ht="21" x14ac:dyDescent="0.25">
      <c r="A9" s="70">
        <v>2</v>
      </c>
      <c r="B9" s="72" t="s">
        <v>274</v>
      </c>
      <c r="C9" s="77" t="s">
        <v>23</v>
      </c>
      <c r="D9" s="76" t="s">
        <v>185</v>
      </c>
    </row>
    <row r="10" spans="1:4" s="67" customFormat="1" ht="29.25" customHeight="1" x14ac:dyDescent="0.25">
      <c r="A10" s="78">
        <v>3</v>
      </c>
      <c r="B10" s="72" t="s">
        <v>135</v>
      </c>
      <c r="C10" s="79">
        <v>7039983000119</v>
      </c>
      <c r="D10" s="76" t="s">
        <v>185</v>
      </c>
    </row>
    <row r="11" spans="1:4" s="67" customFormat="1" ht="231" customHeight="1" x14ac:dyDescent="0.25">
      <c r="A11" s="70">
        <v>4</v>
      </c>
      <c r="B11" s="72" t="s">
        <v>178</v>
      </c>
      <c r="C11" s="71" t="s">
        <v>170</v>
      </c>
      <c r="D11" s="76" t="s">
        <v>278</v>
      </c>
    </row>
    <row r="12" spans="1:4" s="67" customFormat="1" ht="33.75" customHeight="1" x14ac:dyDescent="0.25">
      <c r="A12" s="70">
        <v>5</v>
      </c>
      <c r="B12" s="72" t="s">
        <v>30</v>
      </c>
      <c r="C12" s="77" t="s">
        <v>31</v>
      </c>
      <c r="D12" s="76"/>
    </row>
    <row r="13" spans="1:4" s="67" customFormat="1" ht="20.100000000000001" customHeight="1" x14ac:dyDescent="0.25">
      <c r="A13" s="78">
        <v>6</v>
      </c>
      <c r="B13" s="72" t="s">
        <v>150</v>
      </c>
      <c r="C13" s="77">
        <v>8211220000176</v>
      </c>
      <c r="D13" s="76"/>
    </row>
    <row r="14" spans="1:4" s="67" customFormat="1" ht="20.100000000000001" customHeight="1" x14ac:dyDescent="0.25">
      <c r="A14" s="70">
        <v>7</v>
      </c>
      <c r="B14" s="72" t="s">
        <v>136</v>
      </c>
      <c r="C14" s="80" t="s">
        <v>37</v>
      </c>
      <c r="D14" s="76"/>
    </row>
    <row r="15" spans="1:4" s="67" customFormat="1" ht="34.5" customHeight="1" x14ac:dyDescent="0.25">
      <c r="A15" s="70">
        <v>8</v>
      </c>
      <c r="B15" s="72" t="s">
        <v>147</v>
      </c>
      <c r="C15" s="81" t="s">
        <v>148</v>
      </c>
      <c r="D15" s="76"/>
    </row>
    <row r="16" spans="1:4" s="67" customFormat="1" ht="21" x14ac:dyDescent="0.25">
      <c r="A16" s="78">
        <v>9</v>
      </c>
      <c r="B16" s="72" t="s">
        <v>260</v>
      </c>
      <c r="C16" s="77" t="s">
        <v>45</v>
      </c>
      <c r="D16" s="76" t="s">
        <v>261</v>
      </c>
    </row>
    <row r="17" spans="1:4" s="67" customFormat="1" ht="20.100000000000001" customHeight="1" x14ac:dyDescent="0.25">
      <c r="A17" s="70">
        <v>10</v>
      </c>
      <c r="B17" s="72" t="s">
        <v>224</v>
      </c>
      <c r="C17" s="77" t="s">
        <v>50</v>
      </c>
      <c r="D17" s="161" t="s">
        <v>254</v>
      </c>
    </row>
    <row r="18" spans="1:4" s="67" customFormat="1" ht="20.100000000000001" customHeight="1" x14ac:dyDescent="0.25">
      <c r="A18" s="70">
        <v>11</v>
      </c>
      <c r="B18" s="72" t="s">
        <v>224</v>
      </c>
      <c r="C18" s="77" t="s">
        <v>50</v>
      </c>
      <c r="D18" s="162"/>
    </row>
    <row r="19" spans="1:4" s="67" customFormat="1" ht="20.100000000000001" customHeight="1" x14ac:dyDescent="0.25">
      <c r="A19" s="78">
        <v>12</v>
      </c>
      <c r="B19" s="72" t="s">
        <v>224</v>
      </c>
      <c r="C19" s="77" t="s">
        <v>50</v>
      </c>
      <c r="D19" s="162"/>
    </row>
    <row r="20" spans="1:4" s="67" customFormat="1" ht="20.100000000000001" customHeight="1" x14ac:dyDescent="0.25">
      <c r="A20" s="70">
        <v>13</v>
      </c>
      <c r="B20" s="72" t="s">
        <v>224</v>
      </c>
      <c r="C20" s="77" t="s">
        <v>50</v>
      </c>
      <c r="D20" s="162"/>
    </row>
    <row r="21" spans="1:4" s="67" customFormat="1" ht="20.100000000000001" customHeight="1" x14ac:dyDescent="0.25">
      <c r="A21" s="70">
        <v>14</v>
      </c>
      <c r="B21" s="72" t="s">
        <v>224</v>
      </c>
      <c r="C21" s="77" t="s">
        <v>50</v>
      </c>
      <c r="D21" s="162"/>
    </row>
    <row r="22" spans="1:4" s="67" customFormat="1" ht="20.100000000000001" customHeight="1" x14ac:dyDescent="0.25">
      <c r="A22" s="78">
        <v>15</v>
      </c>
      <c r="B22" s="72" t="s">
        <v>224</v>
      </c>
      <c r="C22" s="77" t="s">
        <v>50</v>
      </c>
      <c r="D22" s="163"/>
    </row>
    <row r="23" spans="1:4" s="67" customFormat="1" ht="106.5" customHeight="1" x14ac:dyDescent="0.25">
      <c r="A23" s="70">
        <v>16</v>
      </c>
      <c r="B23" s="72" t="s">
        <v>208</v>
      </c>
      <c r="C23" s="77" t="s">
        <v>54</v>
      </c>
      <c r="D23" s="76" t="s">
        <v>256</v>
      </c>
    </row>
    <row r="24" spans="1:4" s="67" customFormat="1" ht="25.5" customHeight="1" x14ac:dyDescent="0.25">
      <c r="A24" s="70">
        <v>17</v>
      </c>
      <c r="B24" s="72" t="s">
        <v>56</v>
      </c>
      <c r="C24" s="77">
        <v>3659895000169</v>
      </c>
      <c r="D24" s="76" t="s">
        <v>259</v>
      </c>
    </row>
    <row r="25" spans="1:4" s="67" customFormat="1" ht="94.5" x14ac:dyDescent="0.25">
      <c r="A25" s="78">
        <v>18</v>
      </c>
      <c r="B25" s="72" t="s">
        <v>137</v>
      </c>
      <c r="C25" s="77" t="s">
        <v>59</v>
      </c>
      <c r="D25" s="76" t="s">
        <v>276</v>
      </c>
    </row>
    <row r="26" spans="1:4" s="67" customFormat="1" ht="49.5" customHeight="1" x14ac:dyDescent="0.25">
      <c r="A26" s="70">
        <v>19</v>
      </c>
      <c r="B26" s="72" t="s">
        <v>252</v>
      </c>
      <c r="C26" s="77" t="s">
        <v>253</v>
      </c>
      <c r="D26" s="76" t="s">
        <v>272</v>
      </c>
    </row>
    <row r="27" spans="1:4" s="67" customFormat="1" ht="222" customHeight="1" x14ac:dyDescent="0.25">
      <c r="A27" s="70">
        <v>20</v>
      </c>
      <c r="B27" s="72" t="s">
        <v>151</v>
      </c>
      <c r="C27" s="82" t="s">
        <v>152</v>
      </c>
      <c r="D27" s="76" t="s">
        <v>273</v>
      </c>
    </row>
    <row r="28" spans="1:4" s="67" customFormat="1" ht="84" x14ac:dyDescent="0.25">
      <c r="A28" s="78">
        <v>21</v>
      </c>
      <c r="B28" s="72" t="s">
        <v>62</v>
      </c>
      <c r="C28" s="83" t="s">
        <v>63</v>
      </c>
      <c r="D28" s="76" t="s">
        <v>277</v>
      </c>
    </row>
    <row r="29" spans="1:4" s="67" customFormat="1" ht="21" x14ac:dyDescent="0.25">
      <c r="A29" s="70">
        <v>22</v>
      </c>
      <c r="B29" s="72" t="s">
        <v>155</v>
      </c>
      <c r="C29" s="82" t="s">
        <v>156</v>
      </c>
      <c r="D29" s="76"/>
    </row>
    <row r="30" spans="1:4" s="67" customFormat="1" ht="42" x14ac:dyDescent="0.25">
      <c r="A30" s="70">
        <v>23</v>
      </c>
      <c r="B30" s="72" t="s">
        <v>66</v>
      </c>
      <c r="C30" s="73" t="s">
        <v>67</v>
      </c>
      <c r="D30" s="76" t="s">
        <v>255</v>
      </c>
    </row>
    <row r="31" spans="1:4" s="67" customFormat="1" ht="21" x14ac:dyDescent="0.25">
      <c r="A31" s="78">
        <v>24</v>
      </c>
      <c r="B31" s="72" t="s">
        <v>69</v>
      </c>
      <c r="C31" s="73" t="s">
        <v>70</v>
      </c>
      <c r="D31" s="76" t="s">
        <v>258</v>
      </c>
    </row>
    <row r="32" spans="1:4" s="67" customFormat="1" ht="42" x14ac:dyDescent="0.25">
      <c r="A32" s="70">
        <v>25</v>
      </c>
      <c r="B32" s="72" t="s">
        <v>168</v>
      </c>
      <c r="C32" s="73" t="s">
        <v>74</v>
      </c>
      <c r="D32" s="76" t="s">
        <v>265</v>
      </c>
    </row>
    <row r="33" spans="1:4" s="67" customFormat="1" ht="42" x14ac:dyDescent="0.25">
      <c r="A33" s="70">
        <v>26</v>
      </c>
      <c r="B33" s="72" t="s">
        <v>184</v>
      </c>
      <c r="C33" s="82" t="s">
        <v>275</v>
      </c>
      <c r="D33" s="76" t="s">
        <v>264</v>
      </c>
    </row>
    <row r="34" spans="1:4" s="67" customFormat="1" ht="21" x14ac:dyDescent="0.25">
      <c r="A34" s="78">
        <v>27</v>
      </c>
      <c r="B34" s="72" t="s">
        <v>76</v>
      </c>
      <c r="C34" s="73">
        <v>5424004000110</v>
      </c>
      <c r="D34" s="76" t="s">
        <v>183</v>
      </c>
    </row>
    <row r="35" spans="1:4" s="67" customFormat="1" ht="54" customHeight="1" x14ac:dyDescent="0.25">
      <c r="A35" s="70">
        <v>28</v>
      </c>
      <c r="B35" s="72" t="s">
        <v>79</v>
      </c>
      <c r="C35" s="73" t="s">
        <v>80</v>
      </c>
      <c r="D35" s="76" t="s">
        <v>266</v>
      </c>
    </row>
    <row r="36" spans="1:4" s="67" customFormat="1" ht="31.5" x14ac:dyDescent="0.25">
      <c r="A36" s="70">
        <v>29</v>
      </c>
      <c r="B36" s="72" t="s">
        <v>160</v>
      </c>
      <c r="C36" s="82" t="s">
        <v>161</v>
      </c>
      <c r="D36" s="76" t="s">
        <v>269</v>
      </c>
    </row>
    <row r="37" spans="1:4" s="67" customFormat="1" ht="42" x14ac:dyDescent="0.25">
      <c r="A37" s="78">
        <v>30</v>
      </c>
      <c r="B37" s="72" t="s">
        <v>141</v>
      </c>
      <c r="C37" s="73">
        <v>58396086000101</v>
      </c>
      <c r="D37" s="76" t="s">
        <v>267</v>
      </c>
    </row>
    <row r="38" spans="1:4" s="67" customFormat="1" ht="35.25" customHeight="1" x14ac:dyDescent="0.25">
      <c r="A38" s="70">
        <v>31</v>
      </c>
      <c r="B38" s="72" t="s">
        <v>84</v>
      </c>
      <c r="C38" s="73" t="s">
        <v>85</v>
      </c>
      <c r="D38" s="76" t="s">
        <v>257</v>
      </c>
    </row>
    <row r="39" spans="1:4" s="67" customFormat="1" ht="54.75" customHeight="1" x14ac:dyDescent="0.25">
      <c r="A39" s="70">
        <v>32</v>
      </c>
      <c r="B39" s="72" t="s">
        <v>87</v>
      </c>
      <c r="C39" s="73">
        <v>1126946000161</v>
      </c>
      <c r="D39" s="76" t="s">
        <v>259</v>
      </c>
    </row>
    <row r="40" spans="1:4" s="67" customFormat="1" ht="45" customHeight="1" x14ac:dyDescent="0.25">
      <c r="A40" s="78">
        <v>33</v>
      </c>
      <c r="B40" s="72" t="s">
        <v>162</v>
      </c>
      <c r="C40" s="81" t="s">
        <v>163</v>
      </c>
      <c r="D40" s="76" t="s">
        <v>250</v>
      </c>
    </row>
    <row r="41" spans="1:4" s="67" customFormat="1" ht="18" customHeight="1" x14ac:dyDescent="0.25">
      <c r="A41" s="70">
        <v>34</v>
      </c>
      <c r="B41" s="72" t="s">
        <v>165</v>
      </c>
      <c r="C41" s="82" t="s">
        <v>166</v>
      </c>
      <c r="D41" s="76"/>
    </row>
    <row r="42" spans="1:4" s="67" customFormat="1" ht="18" customHeight="1" x14ac:dyDescent="0.25">
      <c r="A42" s="70">
        <v>35</v>
      </c>
      <c r="B42" s="72" t="s">
        <v>165</v>
      </c>
      <c r="C42" s="82" t="s">
        <v>166</v>
      </c>
      <c r="D42" s="76"/>
    </row>
    <row r="43" spans="1:4" s="67" customFormat="1" ht="105" x14ac:dyDescent="0.25">
      <c r="A43" s="78">
        <v>36</v>
      </c>
      <c r="B43" s="72" t="s">
        <v>169</v>
      </c>
      <c r="C43" s="77">
        <v>2558157000162</v>
      </c>
      <c r="D43" s="76" t="s">
        <v>270</v>
      </c>
    </row>
    <row r="44" spans="1:4" s="67" customFormat="1" ht="27.75" customHeight="1" x14ac:dyDescent="0.25">
      <c r="A44" s="70">
        <v>37</v>
      </c>
      <c r="B44" s="72" t="s">
        <v>169</v>
      </c>
      <c r="C44" s="77">
        <v>2558157000162</v>
      </c>
      <c r="D44" s="76" t="s">
        <v>262</v>
      </c>
    </row>
    <row r="45" spans="1:4" s="67" customFormat="1" ht="10.5" x14ac:dyDescent="0.25">
      <c r="A45" s="70">
        <v>38</v>
      </c>
      <c r="B45" s="72" t="s">
        <v>169</v>
      </c>
      <c r="C45" s="77">
        <v>2558157000162</v>
      </c>
      <c r="D45" s="76"/>
    </row>
    <row r="46" spans="1:4" s="67" customFormat="1" ht="10.5" x14ac:dyDescent="0.25">
      <c r="A46" s="78">
        <v>39</v>
      </c>
      <c r="B46" s="72" t="s">
        <v>169</v>
      </c>
      <c r="C46" s="73">
        <v>2558157000162</v>
      </c>
      <c r="D46" s="76" t="s">
        <v>263</v>
      </c>
    </row>
    <row r="47" spans="1:4" s="67" customFormat="1" ht="10.5" x14ac:dyDescent="0.25">
      <c r="A47" s="70">
        <v>40</v>
      </c>
      <c r="B47" s="72" t="s">
        <v>169</v>
      </c>
      <c r="C47" s="73">
        <v>2558157000162</v>
      </c>
      <c r="D47" s="76" t="s">
        <v>263</v>
      </c>
    </row>
    <row r="48" spans="1:4" s="67" customFormat="1" ht="10.5" x14ac:dyDescent="0.25">
      <c r="A48" s="70">
        <v>41</v>
      </c>
      <c r="B48" s="72" t="s">
        <v>169</v>
      </c>
      <c r="C48" s="77">
        <v>2558157000162</v>
      </c>
      <c r="D48" s="76"/>
    </row>
    <row r="49" spans="1:4" s="67" customFormat="1" ht="10.5" x14ac:dyDescent="0.25">
      <c r="A49" s="78">
        <v>42</v>
      </c>
      <c r="B49" s="72" t="s">
        <v>169</v>
      </c>
      <c r="C49" s="77">
        <v>2558157000162</v>
      </c>
      <c r="D49" s="76"/>
    </row>
    <row r="50" spans="1:4" s="67" customFormat="1" ht="10.5" x14ac:dyDescent="0.25">
      <c r="A50" s="70">
        <v>43</v>
      </c>
      <c r="B50" s="72" t="s">
        <v>169</v>
      </c>
      <c r="C50" s="77">
        <v>2558157000162</v>
      </c>
      <c r="D50" s="76"/>
    </row>
    <row r="51" spans="1:4" s="67" customFormat="1" ht="10.5" x14ac:dyDescent="0.25">
      <c r="A51" s="70">
        <v>44</v>
      </c>
      <c r="B51" s="72" t="s">
        <v>169</v>
      </c>
      <c r="C51" s="77">
        <v>2558157000162</v>
      </c>
      <c r="D51" s="76"/>
    </row>
    <row r="52" spans="1:4" s="67" customFormat="1" ht="10.5" x14ac:dyDescent="0.25">
      <c r="A52" s="78">
        <v>45</v>
      </c>
      <c r="B52" s="72" t="s">
        <v>169</v>
      </c>
      <c r="C52" s="77">
        <v>2558157000162</v>
      </c>
      <c r="D52" s="76"/>
    </row>
    <row r="53" spans="1:4" s="67" customFormat="1" ht="10.5" x14ac:dyDescent="0.25">
      <c r="A53" s="70">
        <v>46</v>
      </c>
      <c r="B53" s="72" t="s">
        <v>169</v>
      </c>
      <c r="C53" s="77">
        <v>2558157000162</v>
      </c>
      <c r="D53" s="76"/>
    </row>
    <row r="54" spans="1:4" s="67" customFormat="1" ht="10.5" x14ac:dyDescent="0.25">
      <c r="A54" s="70">
        <v>47</v>
      </c>
      <c r="B54" s="72" t="s">
        <v>169</v>
      </c>
      <c r="C54" s="77">
        <v>2558157000162</v>
      </c>
      <c r="D54" s="76"/>
    </row>
    <row r="55" spans="1:4" s="67" customFormat="1" ht="10.5" x14ac:dyDescent="0.25">
      <c r="A55" s="78">
        <v>48</v>
      </c>
      <c r="B55" s="72" t="s">
        <v>169</v>
      </c>
      <c r="C55" s="77">
        <v>2558157000162</v>
      </c>
      <c r="D55" s="76"/>
    </row>
    <row r="56" spans="1:4" s="67" customFormat="1" ht="10.5" x14ac:dyDescent="0.25">
      <c r="A56" s="70">
        <v>49</v>
      </c>
      <c r="B56" s="72" t="s">
        <v>169</v>
      </c>
      <c r="C56" s="77">
        <v>2558157000162</v>
      </c>
      <c r="D56" s="76"/>
    </row>
    <row r="57" spans="1:4" s="67" customFormat="1" ht="10.5" x14ac:dyDescent="0.25">
      <c r="A57" s="70">
        <v>50</v>
      </c>
      <c r="B57" s="72" t="s">
        <v>169</v>
      </c>
      <c r="C57" s="77">
        <v>2558157000162</v>
      </c>
      <c r="D57" s="76"/>
    </row>
    <row r="58" spans="1:4" s="67" customFormat="1" ht="10.5" x14ac:dyDescent="0.25">
      <c r="A58" s="78">
        <v>51</v>
      </c>
      <c r="B58" s="72" t="s">
        <v>169</v>
      </c>
      <c r="C58" s="77">
        <v>2558157000162</v>
      </c>
      <c r="D58" s="76"/>
    </row>
    <row r="59" spans="1:4" s="67" customFormat="1" ht="10.5" x14ac:dyDescent="0.25">
      <c r="A59" s="70">
        <v>52</v>
      </c>
      <c r="B59" s="72" t="s">
        <v>169</v>
      </c>
      <c r="C59" s="77">
        <v>2558157000162</v>
      </c>
      <c r="D59" s="76"/>
    </row>
    <row r="60" spans="1:4" s="67" customFormat="1" ht="10.5" x14ac:dyDescent="0.25">
      <c r="A60" s="70">
        <v>53</v>
      </c>
      <c r="B60" s="72" t="s">
        <v>169</v>
      </c>
      <c r="C60" s="77">
        <v>2558157000162</v>
      </c>
      <c r="D60" s="76"/>
    </row>
    <row r="61" spans="1:4" s="67" customFormat="1" ht="10.5" x14ac:dyDescent="0.25">
      <c r="A61" s="78">
        <v>54</v>
      </c>
      <c r="B61" s="72" t="s">
        <v>169</v>
      </c>
      <c r="C61" s="77">
        <v>2558157000162</v>
      </c>
      <c r="D61" s="76"/>
    </row>
    <row r="62" spans="1:4" s="67" customFormat="1" ht="10.5" x14ac:dyDescent="0.25">
      <c r="A62" s="70">
        <v>55</v>
      </c>
      <c r="B62" s="72" t="s">
        <v>169</v>
      </c>
      <c r="C62" s="77">
        <v>2558157000162</v>
      </c>
      <c r="D62" s="76"/>
    </row>
    <row r="63" spans="1:4" s="67" customFormat="1" ht="10.5" x14ac:dyDescent="0.25">
      <c r="A63" s="70">
        <v>56</v>
      </c>
      <c r="B63" s="72" t="s">
        <v>169</v>
      </c>
      <c r="C63" s="77">
        <v>2558157000162</v>
      </c>
      <c r="D63" s="76"/>
    </row>
    <row r="64" spans="1:4" s="67" customFormat="1" ht="10.5" x14ac:dyDescent="0.25">
      <c r="A64" s="78">
        <v>57</v>
      </c>
      <c r="B64" s="72" t="s">
        <v>169</v>
      </c>
      <c r="C64" s="77">
        <v>2558157000162</v>
      </c>
      <c r="D64" s="76"/>
    </row>
    <row r="65" spans="1:4" s="67" customFormat="1" ht="10.5" x14ac:dyDescent="0.25">
      <c r="A65" s="70">
        <v>58</v>
      </c>
      <c r="B65" s="72" t="s">
        <v>169</v>
      </c>
      <c r="C65" s="77">
        <v>2558157000162</v>
      </c>
      <c r="D65" s="76"/>
    </row>
    <row r="66" spans="1:4" s="67" customFormat="1" ht="10.5" x14ac:dyDescent="0.25">
      <c r="A66" s="70">
        <v>59</v>
      </c>
      <c r="B66" s="72" t="s">
        <v>169</v>
      </c>
      <c r="C66" s="77">
        <v>2558157000162</v>
      </c>
      <c r="D66" s="76"/>
    </row>
    <row r="67" spans="1:4" s="67" customFormat="1" ht="10.5" x14ac:dyDescent="0.25">
      <c r="A67" s="78">
        <v>60</v>
      </c>
      <c r="B67" s="72" t="s">
        <v>169</v>
      </c>
      <c r="C67" s="77">
        <v>2558157000162</v>
      </c>
      <c r="D67" s="76"/>
    </row>
    <row r="68" spans="1:4" s="67" customFormat="1" ht="10.5" x14ac:dyDescent="0.25">
      <c r="A68" s="70">
        <v>61</v>
      </c>
      <c r="B68" s="72" t="s">
        <v>169</v>
      </c>
      <c r="C68" s="77">
        <v>2558157000162</v>
      </c>
      <c r="D68" s="76"/>
    </row>
    <row r="69" spans="1:4" s="67" customFormat="1" ht="10.5" x14ac:dyDescent="0.25">
      <c r="A69" s="70">
        <v>62</v>
      </c>
      <c r="B69" s="72" t="s">
        <v>169</v>
      </c>
      <c r="C69" s="77">
        <v>2558157000162</v>
      </c>
      <c r="D69" s="76"/>
    </row>
    <row r="70" spans="1:4" s="67" customFormat="1" ht="10.5" x14ac:dyDescent="0.25">
      <c r="A70" s="78">
        <v>63</v>
      </c>
      <c r="B70" s="72" t="s">
        <v>169</v>
      </c>
      <c r="C70" s="77">
        <v>2558157000162</v>
      </c>
      <c r="D70" s="76"/>
    </row>
    <row r="71" spans="1:4" s="67" customFormat="1" ht="10.5" x14ac:dyDescent="0.25">
      <c r="A71" s="70">
        <v>64</v>
      </c>
      <c r="B71" s="72" t="s">
        <v>169</v>
      </c>
      <c r="C71" s="77">
        <v>2558157000162</v>
      </c>
      <c r="D71" s="76"/>
    </row>
    <row r="72" spans="1:4" s="67" customFormat="1" ht="10.5" x14ac:dyDescent="0.25">
      <c r="A72" s="70">
        <v>65</v>
      </c>
      <c r="B72" s="72" t="s">
        <v>126</v>
      </c>
      <c r="C72" s="73">
        <v>59105999000186</v>
      </c>
      <c r="D72" s="157" t="s">
        <v>251</v>
      </c>
    </row>
    <row r="73" spans="1:4" s="67" customFormat="1" ht="10.5" x14ac:dyDescent="0.25">
      <c r="A73" s="78">
        <v>66</v>
      </c>
      <c r="B73" s="72" t="s">
        <v>126</v>
      </c>
      <c r="C73" s="73">
        <v>59105999000186</v>
      </c>
      <c r="D73" s="158"/>
    </row>
    <row r="74" spans="1:4" s="67" customFormat="1" ht="10.5" x14ac:dyDescent="0.25">
      <c r="A74" s="70">
        <v>67</v>
      </c>
      <c r="B74" s="72" t="s">
        <v>126</v>
      </c>
      <c r="C74" s="73">
        <v>59105999000186</v>
      </c>
      <c r="D74" s="158"/>
    </row>
    <row r="75" spans="1:4" s="67" customFormat="1" ht="10.5" x14ac:dyDescent="0.25">
      <c r="A75" s="70">
        <v>68</v>
      </c>
      <c r="B75" s="72" t="s">
        <v>126</v>
      </c>
      <c r="C75" s="73">
        <v>59105999000186</v>
      </c>
      <c r="D75" s="158"/>
    </row>
    <row r="76" spans="1:4" s="67" customFormat="1" ht="10.5" x14ac:dyDescent="0.25">
      <c r="A76" s="78">
        <v>69</v>
      </c>
      <c r="B76" s="72" t="s">
        <v>126</v>
      </c>
      <c r="C76" s="73">
        <v>59105999000186</v>
      </c>
      <c r="D76" s="158"/>
    </row>
    <row r="77" spans="1:4" s="67" customFormat="1" ht="10.5" x14ac:dyDescent="0.25">
      <c r="A77" s="70">
        <v>70</v>
      </c>
      <c r="B77" s="72" t="s">
        <v>126</v>
      </c>
      <c r="C77" s="73">
        <v>59105999000186</v>
      </c>
      <c r="D77" s="159"/>
    </row>
    <row r="78" spans="1:4" s="67" customFormat="1" ht="34.5" customHeight="1" x14ac:dyDescent="0.25">
      <c r="A78" s="70">
        <v>71</v>
      </c>
      <c r="B78" s="72" t="s">
        <v>180</v>
      </c>
      <c r="C78" s="73" t="s">
        <v>130</v>
      </c>
      <c r="D78" s="76" t="s">
        <v>268</v>
      </c>
    </row>
    <row r="79" spans="1:4" s="67" customFormat="1" ht="21.75" customHeight="1" x14ac:dyDescent="0.25">
      <c r="A79" s="78">
        <v>72</v>
      </c>
      <c r="B79" s="72" t="s">
        <v>181</v>
      </c>
      <c r="C79" s="73">
        <v>9570818000114</v>
      </c>
      <c r="D79" s="76"/>
    </row>
  </sheetData>
  <mergeCells count="5">
    <mergeCell ref="D72:D77"/>
    <mergeCell ref="D6:D7"/>
    <mergeCell ref="D17:D22"/>
    <mergeCell ref="A6:A7"/>
    <mergeCell ref="B6:C6"/>
  </mergeCells>
  <pageMargins left="0.511811024" right="0.511811024" top="0.78740157499999996" bottom="0.78740157499999996" header="0.31496062000000002" footer="0.31496062000000002"/>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8"/>
  <sheetViews>
    <sheetView workbookViewId="0">
      <selection activeCell="AG9" sqref="AG9"/>
    </sheetView>
  </sheetViews>
  <sheetFormatPr defaultRowHeight="15" x14ac:dyDescent="0.25"/>
  <cols>
    <col min="1" max="1" width="12.7109375" style="5" bestFit="1" customWidth="1"/>
    <col min="2" max="2" width="12.140625" style="5" bestFit="1" customWidth="1"/>
    <col min="3" max="3" width="12.28515625" style="5" customWidth="1"/>
    <col min="4" max="4" width="9.140625" style="5"/>
    <col min="5" max="5" width="12.7109375" style="5" bestFit="1" customWidth="1"/>
    <col min="6" max="6" width="18.7109375" style="5" customWidth="1"/>
    <col min="7" max="7" width="9.140625" style="5"/>
    <col min="8" max="8" width="12.7109375" style="5" bestFit="1" customWidth="1"/>
    <col min="9" max="9" width="16" style="5" customWidth="1"/>
    <col min="10" max="10" width="9.140625" style="5"/>
    <col min="11" max="11" width="12.7109375" style="5" bestFit="1" customWidth="1"/>
    <col min="12" max="12" width="15.85546875" style="5" customWidth="1"/>
    <col min="13" max="13" width="9.140625" style="5"/>
    <col min="14" max="14" width="12.7109375" style="5" bestFit="1" customWidth="1"/>
    <col min="15" max="15" width="15.85546875" style="5" customWidth="1"/>
    <col min="16" max="16" width="9.140625" style="5"/>
    <col min="17" max="17" width="12.7109375" style="5" bestFit="1" customWidth="1"/>
    <col min="18" max="18" width="13.28515625" style="5" bestFit="1" customWidth="1"/>
    <col min="19" max="19" width="9.140625" style="5"/>
    <col min="20" max="20" width="12.7109375" style="5" bestFit="1" customWidth="1"/>
    <col min="21" max="21" width="13.28515625" style="5" bestFit="1" customWidth="1"/>
    <col min="22" max="22" width="9.140625" style="5"/>
    <col min="23" max="23" width="12.7109375" style="5" bestFit="1" customWidth="1"/>
    <col min="24" max="24" width="13.28515625" style="5" bestFit="1" customWidth="1"/>
    <col min="25" max="25" width="9.140625" style="5"/>
    <col min="26" max="26" width="12.7109375" style="5" bestFit="1" customWidth="1"/>
    <col min="27" max="27" width="13.28515625" style="5" bestFit="1" customWidth="1"/>
    <col min="28" max="28" width="9.140625" style="5"/>
    <col min="29" max="29" width="12.7109375" style="5" bestFit="1" customWidth="1"/>
    <col min="30" max="30" width="13.28515625" style="5" bestFit="1" customWidth="1"/>
    <col min="31" max="31" width="9.140625" style="5"/>
    <col min="32" max="32" width="12.7109375" style="5" bestFit="1" customWidth="1"/>
    <col min="33" max="33" width="13.28515625" style="5" bestFit="1" customWidth="1"/>
    <col min="34" max="34" width="9.140625" style="5"/>
    <col min="35" max="35" width="12.7109375" style="5" bestFit="1" customWidth="1"/>
    <col min="36" max="36" width="13.28515625" style="5" bestFit="1" customWidth="1"/>
    <col min="37" max="37" width="9.140625" style="5"/>
    <col min="38" max="38" width="12.7109375" style="5" bestFit="1" customWidth="1"/>
    <col min="39" max="39" width="13.28515625" style="5" bestFit="1" customWidth="1"/>
    <col min="40" max="40" width="9.140625" style="5"/>
    <col min="41" max="41" width="12.7109375" style="5" bestFit="1" customWidth="1"/>
    <col min="42" max="42" width="13.28515625" style="5" bestFit="1" customWidth="1"/>
    <col min="43" max="43" width="9.140625" style="5"/>
    <col min="44" max="44" width="12.7109375" style="5" bestFit="1" customWidth="1"/>
    <col min="45" max="45" width="13.28515625" style="5" bestFit="1" customWidth="1"/>
    <col min="46" max="46" width="9.140625" style="5"/>
    <col min="47" max="47" width="12.7109375" style="5" bestFit="1" customWidth="1"/>
    <col min="48" max="48" width="14.28515625" style="5" bestFit="1" customWidth="1"/>
    <col min="49" max="49" width="9.140625" style="5"/>
    <col min="50" max="50" width="12.7109375" style="5" bestFit="1" customWidth="1"/>
    <col min="51" max="51" width="14.28515625" style="5" bestFit="1" customWidth="1"/>
    <col min="52" max="52" width="9.140625" style="5"/>
    <col min="53" max="53" width="12.7109375" style="5" bestFit="1" customWidth="1"/>
    <col min="54" max="54" width="14.28515625" style="5" bestFit="1" customWidth="1"/>
    <col min="55" max="55" width="9.140625" style="5"/>
    <col min="56" max="56" width="12.7109375" style="5" bestFit="1" customWidth="1"/>
    <col min="57" max="57" width="14.28515625" style="5" bestFit="1" customWidth="1"/>
    <col min="58" max="58" width="9.140625" style="5"/>
    <col min="59" max="59" width="12.7109375" style="5" bestFit="1" customWidth="1"/>
    <col min="60" max="60" width="14.28515625" style="5" bestFit="1" customWidth="1"/>
    <col min="61" max="61" width="9.140625" style="5"/>
    <col min="62" max="62" width="12.7109375" style="5" bestFit="1" customWidth="1"/>
    <col min="63" max="63" width="15.85546875" style="5" bestFit="1" customWidth="1"/>
    <col min="64" max="64" width="9.140625" style="5"/>
    <col min="65" max="65" width="12.7109375" style="5" bestFit="1" customWidth="1"/>
    <col min="66" max="70" width="12.7109375" style="5" customWidth="1"/>
    <col min="71" max="71" width="12.140625" style="5" bestFit="1" customWidth="1"/>
    <col min="72" max="16384" width="9.140625" style="5"/>
  </cols>
  <sheetData>
    <row r="1" spans="1:71" x14ac:dyDescent="0.25">
      <c r="A1" s="166" t="s">
        <v>186</v>
      </c>
      <c r="B1" s="166"/>
      <c r="C1" s="166"/>
      <c r="E1" s="166" t="s">
        <v>203</v>
      </c>
      <c r="F1" s="166"/>
      <c r="H1" s="166" t="s">
        <v>205</v>
      </c>
      <c r="I1" s="166"/>
      <c r="K1" s="166" t="s">
        <v>206</v>
      </c>
      <c r="L1" s="166"/>
      <c r="N1" s="166" t="s">
        <v>207</v>
      </c>
      <c r="O1" s="166"/>
      <c r="Q1" s="166" t="s">
        <v>207</v>
      </c>
      <c r="R1" s="166"/>
      <c r="T1" s="166" t="s">
        <v>209</v>
      </c>
      <c r="U1" s="166"/>
      <c r="W1" s="166" t="s">
        <v>210</v>
      </c>
      <c r="X1" s="166"/>
      <c r="Z1" s="166" t="s">
        <v>211</v>
      </c>
      <c r="AA1" s="166"/>
      <c r="AC1" s="166" t="s">
        <v>212</v>
      </c>
      <c r="AD1" s="166"/>
      <c r="AF1" s="166" t="s">
        <v>213</v>
      </c>
      <c r="AG1" s="166"/>
      <c r="AI1" s="166" t="s">
        <v>214</v>
      </c>
      <c r="AJ1" s="166"/>
      <c r="AL1" s="166" t="s">
        <v>218</v>
      </c>
      <c r="AM1" s="166"/>
      <c r="AO1" s="166" t="s">
        <v>219</v>
      </c>
      <c r="AP1" s="166"/>
      <c r="AR1" s="166" t="s">
        <v>223</v>
      </c>
      <c r="AS1" s="166"/>
      <c r="AU1" s="166" t="s">
        <v>215</v>
      </c>
      <c r="AV1" s="166"/>
      <c r="AX1" s="166" t="s">
        <v>216</v>
      </c>
      <c r="AY1" s="166"/>
      <c r="BA1" s="166" t="s">
        <v>217</v>
      </c>
      <c r="BB1" s="166"/>
      <c r="BD1" s="166" t="s">
        <v>220</v>
      </c>
      <c r="BE1" s="166"/>
      <c r="BG1" s="166" t="s">
        <v>221</v>
      </c>
      <c r="BH1" s="166"/>
      <c r="BJ1" s="166" t="s">
        <v>222</v>
      </c>
      <c r="BK1" s="166"/>
      <c r="BM1" s="166" t="s">
        <v>224</v>
      </c>
      <c r="BN1" s="166"/>
      <c r="BO1" s="166"/>
      <c r="BP1" s="166"/>
      <c r="BQ1" s="166"/>
      <c r="BR1" s="166"/>
      <c r="BS1" s="166"/>
    </row>
    <row r="2" spans="1:71" x14ac:dyDescent="0.25">
      <c r="A2" s="16" t="s">
        <v>201</v>
      </c>
      <c r="B2" s="16" t="s">
        <v>199</v>
      </c>
      <c r="C2" s="16" t="s">
        <v>6</v>
      </c>
      <c r="E2" s="9" t="s">
        <v>201</v>
      </c>
      <c r="F2" s="16" t="s">
        <v>204</v>
      </c>
      <c r="H2" s="9" t="s">
        <v>201</v>
      </c>
      <c r="I2" s="16" t="s">
        <v>204</v>
      </c>
      <c r="K2" s="9" t="s">
        <v>201</v>
      </c>
      <c r="L2" s="16" t="s">
        <v>204</v>
      </c>
      <c r="N2" s="9" t="s">
        <v>201</v>
      </c>
      <c r="O2" s="16" t="s">
        <v>204</v>
      </c>
      <c r="Q2" s="9" t="s">
        <v>201</v>
      </c>
      <c r="R2" s="16" t="s">
        <v>204</v>
      </c>
      <c r="T2" s="9" t="s">
        <v>201</v>
      </c>
      <c r="U2" s="16" t="s">
        <v>204</v>
      </c>
      <c r="W2" s="9" t="s">
        <v>201</v>
      </c>
      <c r="X2" s="16" t="s">
        <v>204</v>
      </c>
      <c r="Z2" s="9" t="s">
        <v>201</v>
      </c>
      <c r="AA2" s="16" t="s">
        <v>204</v>
      </c>
      <c r="AC2" s="9" t="s">
        <v>201</v>
      </c>
      <c r="AD2" s="16" t="s">
        <v>204</v>
      </c>
      <c r="AF2" s="9" t="s">
        <v>201</v>
      </c>
      <c r="AG2" s="16" t="s">
        <v>204</v>
      </c>
      <c r="AI2" s="9" t="s">
        <v>201</v>
      </c>
      <c r="AJ2" s="16" t="s">
        <v>204</v>
      </c>
      <c r="AL2" s="9" t="s">
        <v>201</v>
      </c>
      <c r="AM2" s="16" t="s">
        <v>204</v>
      </c>
      <c r="AO2" s="9" t="s">
        <v>201</v>
      </c>
      <c r="AP2" s="16" t="s">
        <v>204</v>
      </c>
      <c r="AR2" s="9" t="s">
        <v>201</v>
      </c>
      <c r="AS2" s="16" t="s">
        <v>204</v>
      </c>
      <c r="AU2" s="9" t="s">
        <v>201</v>
      </c>
      <c r="AV2" s="16" t="s">
        <v>204</v>
      </c>
      <c r="AX2" s="9" t="s">
        <v>201</v>
      </c>
      <c r="AY2" s="16" t="s">
        <v>204</v>
      </c>
      <c r="BA2" s="9" t="s">
        <v>201</v>
      </c>
      <c r="BB2" s="16" t="s">
        <v>204</v>
      </c>
      <c r="BD2" s="9" t="s">
        <v>201</v>
      </c>
      <c r="BE2" s="16" t="s">
        <v>204</v>
      </c>
      <c r="BG2" s="9" t="s">
        <v>201</v>
      </c>
      <c r="BH2" s="16" t="s">
        <v>204</v>
      </c>
      <c r="BJ2" s="9" t="s">
        <v>201</v>
      </c>
      <c r="BK2" s="16" t="s">
        <v>204</v>
      </c>
      <c r="BM2" s="172" t="s">
        <v>201</v>
      </c>
      <c r="BN2" s="169" t="s">
        <v>204</v>
      </c>
      <c r="BO2" s="170"/>
      <c r="BP2" s="170"/>
      <c r="BQ2" s="170"/>
      <c r="BR2" s="170"/>
      <c r="BS2" s="171"/>
    </row>
    <row r="3" spans="1:71" x14ac:dyDescent="0.25">
      <c r="A3" s="10" t="s">
        <v>187</v>
      </c>
      <c r="B3" s="11">
        <v>0</v>
      </c>
      <c r="C3" s="11">
        <v>810</v>
      </c>
      <c r="E3" s="10" t="s">
        <v>187</v>
      </c>
      <c r="F3" s="11"/>
      <c r="H3" s="10" t="s">
        <v>187</v>
      </c>
      <c r="I3" s="11"/>
      <c r="K3" s="10" t="s">
        <v>187</v>
      </c>
      <c r="L3" s="11"/>
      <c r="N3" s="10" t="s">
        <v>187</v>
      </c>
      <c r="O3" s="11"/>
      <c r="Q3" s="10" t="s">
        <v>187</v>
      </c>
      <c r="R3" s="11"/>
      <c r="T3" s="10" t="s">
        <v>187</v>
      </c>
      <c r="U3" s="11">
        <v>354</v>
      </c>
      <c r="W3" s="10" t="s">
        <v>187</v>
      </c>
      <c r="X3" s="11"/>
      <c r="Z3" s="10" t="s">
        <v>187</v>
      </c>
      <c r="AA3" s="11"/>
      <c r="AC3" s="10" t="s">
        <v>187</v>
      </c>
      <c r="AD3" s="21"/>
      <c r="AF3" s="10" t="s">
        <v>187</v>
      </c>
      <c r="AG3" s="11">
        <f>435.1+1177.5+171.1+698.9+728+379.9+394.5+1154.5+675.9+678.9+693.3+194.7+385.7+362.4+1180.4+666.9+672.7+696+59+165.2+394.4+432.8+1171.6+667.2+171.1+403+446.4+379.9+344.9+1180.3+749.5+684.5</f>
        <v>18596.2</v>
      </c>
      <c r="AI3" s="10" t="s">
        <v>187</v>
      </c>
      <c r="AJ3" s="21"/>
      <c r="AL3" s="10" t="s">
        <v>187</v>
      </c>
      <c r="AM3" s="21"/>
      <c r="AO3" s="10" t="s">
        <v>187</v>
      </c>
      <c r="AP3" s="21"/>
      <c r="AR3" s="10" t="s">
        <v>187</v>
      </c>
      <c r="AS3" s="21"/>
      <c r="AU3" s="10" t="s">
        <v>187</v>
      </c>
      <c r="AV3" s="21"/>
      <c r="AX3" s="10" t="s">
        <v>187</v>
      </c>
      <c r="AY3" s="21"/>
      <c r="BA3" s="10" t="s">
        <v>187</v>
      </c>
      <c r="BB3" s="21"/>
      <c r="BD3" s="10" t="s">
        <v>187</v>
      </c>
      <c r="BE3" s="21"/>
      <c r="BG3" s="10" t="s">
        <v>187</v>
      </c>
      <c r="BH3" s="21"/>
      <c r="BJ3" s="10" t="s">
        <v>187</v>
      </c>
      <c r="BK3" s="11">
        <v>2190031.06</v>
      </c>
      <c r="BM3" s="173"/>
      <c r="BN3" s="16">
        <v>6750</v>
      </c>
      <c r="BO3" s="16">
        <v>6550</v>
      </c>
      <c r="BP3" s="16">
        <v>6850</v>
      </c>
      <c r="BQ3" s="16">
        <v>6700</v>
      </c>
      <c r="BR3" s="16">
        <v>6600</v>
      </c>
      <c r="BS3" s="16">
        <v>6500</v>
      </c>
    </row>
    <row r="4" spans="1:71" x14ac:dyDescent="0.25">
      <c r="A4" s="10" t="s">
        <v>188</v>
      </c>
      <c r="B4" s="11">
        <v>1389.42</v>
      </c>
      <c r="C4" s="11">
        <v>810</v>
      </c>
      <c r="E4" s="10" t="s">
        <v>188</v>
      </c>
      <c r="F4" s="11"/>
      <c r="H4" s="10" t="s">
        <v>188</v>
      </c>
      <c r="I4" s="11"/>
      <c r="K4" s="10" t="s">
        <v>188</v>
      </c>
      <c r="L4" s="11"/>
      <c r="N4" s="10" t="s">
        <v>188</v>
      </c>
      <c r="O4" s="18">
        <v>4410.9399999999996</v>
      </c>
      <c r="Q4" s="10" t="s">
        <v>188</v>
      </c>
      <c r="R4" s="18">
        <v>33792.11</v>
      </c>
      <c r="T4" s="10" t="s">
        <v>188</v>
      </c>
      <c r="U4" s="20">
        <v>354</v>
      </c>
      <c r="W4" s="10" t="s">
        <v>188</v>
      </c>
      <c r="X4" s="20"/>
      <c r="Z4" s="10" t="s">
        <v>188</v>
      </c>
      <c r="AA4" s="20"/>
      <c r="AC4" s="10" t="s">
        <v>188</v>
      </c>
      <c r="AD4" s="20"/>
      <c r="AF4" s="10" t="s">
        <v>188</v>
      </c>
      <c r="AG4" s="20">
        <f>731+182.9+385.8+371.1+1203.6+675.9+701.9+702+182.9+382.8+350.8+446.6+411.9+696.1+1241.5+177+382.8+371+1174.5+655.3+734.9+704.8+194.7+391.5+379.9+1195+758.1+704.7</f>
        <v>16490.999999999996</v>
      </c>
      <c r="AI4" s="10" t="s">
        <v>188</v>
      </c>
      <c r="AJ4" s="20"/>
      <c r="AL4" s="10" t="s">
        <v>188</v>
      </c>
      <c r="AM4" s="20"/>
      <c r="AO4" s="10" t="s">
        <v>188</v>
      </c>
      <c r="AP4" s="20"/>
      <c r="AR4" s="10" t="s">
        <v>188</v>
      </c>
      <c r="AS4" s="20"/>
      <c r="AU4" s="10" t="s">
        <v>188</v>
      </c>
      <c r="AV4" s="20"/>
      <c r="AX4" s="10" t="s">
        <v>188</v>
      </c>
      <c r="AY4" s="20"/>
      <c r="BA4" s="10" t="s">
        <v>188</v>
      </c>
      <c r="BB4" s="20"/>
      <c r="BD4" s="10" t="s">
        <v>188</v>
      </c>
      <c r="BE4" s="20"/>
      <c r="BG4" s="10" t="s">
        <v>188</v>
      </c>
      <c r="BH4" s="20"/>
      <c r="BJ4" s="10" t="s">
        <v>188</v>
      </c>
      <c r="BK4" s="11">
        <v>2190031.06</v>
      </c>
      <c r="BM4" s="10" t="s">
        <v>187</v>
      </c>
      <c r="BN4" s="10"/>
      <c r="BO4" s="10"/>
      <c r="BP4" s="10"/>
      <c r="BQ4" s="10"/>
      <c r="BR4" s="10"/>
      <c r="BS4" s="11"/>
    </row>
    <row r="5" spans="1:71" x14ac:dyDescent="0.25">
      <c r="A5" s="10" t="s">
        <v>189</v>
      </c>
      <c r="B5" s="11">
        <v>1389.42</v>
      </c>
      <c r="C5" s="11">
        <v>810</v>
      </c>
      <c r="E5" s="10" t="s">
        <v>189</v>
      </c>
      <c r="F5" s="11">
        <v>990</v>
      </c>
      <c r="H5" s="10" t="s">
        <v>189</v>
      </c>
      <c r="I5" s="11">
        <v>6048.79</v>
      </c>
      <c r="K5" s="10" t="s">
        <v>189</v>
      </c>
      <c r="L5" s="11">
        <v>1204.5999999999999</v>
      </c>
      <c r="N5" s="10" t="s">
        <v>189</v>
      </c>
      <c r="O5" s="11"/>
      <c r="Q5" s="10" t="s">
        <v>189</v>
      </c>
      <c r="R5" s="11"/>
      <c r="T5" s="10" t="s">
        <v>189</v>
      </c>
      <c r="U5" s="11">
        <v>354</v>
      </c>
      <c r="W5" s="10" t="s">
        <v>189</v>
      </c>
      <c r="X5" s="11">
        <v>239.04</v>
      </c>
      <c r="Z5" s="10" t="s">
        <v>189</v>
      </c>
      <c r="AA5" s="11">
        <v>5000</v>
      </c>
      <c r="AC5" s="10" t="s">
        <v>189</v>
      </c>
      <c r="AD5" s="11">
        <v>13850</v>
      </c>
      <c r="AF5" s="10" t="s">
        <v>189</v>
      </c>
      <c r="AG5" s="11">
        <f>687.4+681.6+693+182.9+403.3+382.8+1247.1+707.7+1200.8+347.8+379.9+177+701.9+684.4+675.7+1215.2+414.8+420.8+188.8+754.5+760.8+710.4+171.1+388.7+356.5+1258.7+778.4+713.5+182.9+420.6+371.2</f>
        <v>18260.2</v>
      </c>
      <c r="AI5" s="10" t="s">
        <v>189</v>
      </c>
      <c r="AJ5" s="11">
        <f>4180.49</f>
        <v>4180.49</v>
      </c>
      <c r="AL5" s="10" t="s">
        <v>189</v>
      </c>
      <c r="AM5" s="11">
        <v>28929.48</v>
      </c>
      <c r="AO5" s="10" t="s">
        <v>189</v>
      </c>
      <c r="AP5" s="11">
        <v>8441.41</v>
      </c>
      <c r="AR5" s="10" t="s">
        <v>189</v>
      </c>
      <c r="AS5" s="11">
        <v>1643.27</v>
      </c>
      <c r="AU5" s="10" t="s">
        <v>189</v>
      </c>
      <c r="AV5" s="11">
        <v>157059.9</v>
      </c>
      <c r="AX5" s="10" t="s">
        <v>189</v>
      </c>
      <c r="AY5" s="11">
        <v>31716.959999999999</v>
      </c>
      <c r="BA5" s="10" t="s">
        <v>189</v>
      </c>
      <c r="BB5" s="11">
        <v>2739</v>
      </c>
      <c r="BD5" s="10" t="s">
        <v>189</v>
      </c>
      <c r="BE5" s="11">
        <v>330</v>
      </c>
      <c r="BG5" s="10" t="s">
        <v>189</v>
      </c>
      <c r="BH5" s="11">
        <v>34039.620000000003</v>
      </c>
      <c r="BJ5" s="10" t="s">
        <v>189</v>
      </c>
      <c r="BK5" s="11">
        <v>2190031.06</v>
      </c>
      <c r="BM5" s="10" t="s">
        <v>188</v>
      </c>
      <c r="BN5" s="10"/>
      <c r="BO5" s="10"/>
      <c r="BP5" s="10"/>
      <c r="BQ5" s="10"/>
      <c r="BR5" s="10"/>
      <c r="BS5" s="11"/>
    </row>
    <row r="6" spans="1:71" x14ac:dyDescent="0.25">
      <c r="A6" s="10" t="s">
        <v>190</v>
      </c>
      <c r="B6" s="11">
        <v>617.52</v>
      </c>
      <c r="C6" s="11">
        <v>810</v>
      </c>
      <c r="E6" s="10" t="s">
        <v>190</v>
      </c>
      <c r="F6" s="11"/>
      <c r="H6" s="10" t="s">
        <v>190</v>
      </c>
      <c r="I6" s="11"/>
      <c r="K6" s="10" t="s">
        <v>190</v>
      </c>
      <c r="L6" s="11"/>
      <c r="N6" s="10" t="s">
        <v>190</v>
      </c>
      <c r="O6" s="11"/>
      <c r="Q6" s="10" t="s">
        <v>190</v>
      </c>
      <c r="R6" s="11"/>
      <c r="T6" s="10" t="s">
        <v>190</v>
      </c>
      <c r="U6" s="11"/>
      <c r="W6" s="10" t="s">
        <v>190</v>
      </c>
      <c r="X6" s="11"/>
      <c r="Z6" s="10" t="s">
        <v>190</v>
      </c>
      <c r="AA6" s="11"/>
      <c r="AC6" s="10" t="s">
        <v>190</v>
      </c>
      <c r="AD6" s="11"/>
      <c r="AF6" s="10" t="s">
        <v>190</v>
      </c>
      <c r="AG6" s="11"/>
      <c r="AI6" s="10" t="s">
        <v>190</v>
      </c>
      <c r="AJ6" s="11"/>
      <c r="AL6" s="10" t="s">
        <v>190</v>
      </c>
      <c r="AM6" s="11"/>
      <c r="AO6" s="10" t="s">
        <v>190</v>
      </c>
      <c r="AP6" s="11"/>
      <c r="AR6" s="10" t="s">
        <v>190</v>
      </c>
      <c r="AS6" s="11"/>
      <c r="AU6" s="10" t="s">
        <v>190</v>
      </c>
      <c r="AV6" s="11"/>
      <c r="AX6" s="10" t="s">
        <v>190</v>
      </c>
      <c r="AY6" s="11"/>
      <c r="BA6" s="10" t="s">
        <v>190</v>
      </c>
      <c r="BB6" s="11"/>
      <c r="BD6" s="10" t="s">
        <v>190</v>
      </c>
      <c r="BE6" s="11"/>
      <c r="BG6" s="10" t="s">
        <v>190</v>
      </c>
      <c r="BH6" s="11"/>
      <c r="BJ6" s="10" t="s">
        <v>190</v>
      </c>
      <c r="BK6" s="11">
        <v>2190031.06</v>
      </c>
      <c r="BM6" s="10" t="s">
        <v>189</v>
      </c>
      <c r="BN6" s="26">
        <v>1681.85</v>
      </c>
      <c r="BO6" s="26">
        <v>1681.85</v>
      </c>
      <c r="BP6" s="26">
        <v>1681.85</v>
      </c>
      <c r="BQ6" s="26">
        <v>1681.85</v>
      </c>
      <c r="BR6" s="26">
        <v>1681.85</v>
      </c>
      <c r="BS6" s="26">
        <v>1681.85</v>
      </c>
    </row>
    <row r="7" spans="1:71" x14ac:dyDescent="0.25">
      <c r="A7" s="10" t="s">
        <v>191</v>
      </c>
      <c r="B7" s="11">
        <v>1698.18</v>
      </c>
      <c r="C7" s="11"/>
      <c r="E7" s="10" t="s">
        <v>191</v>
      </c>
      <c r="F7" s="11"/>
      <c r="H7" s="10" t="s">
        <v>191</v>
      </c>
      <c r="I7" s="11"/>
      <c r="K7" s="10" t="s">
        <v>191</v>
      </c>
      <c r="L7" s="11"/>
      <c r="N7" s="10" t="s">
        <v>191</v>
      </c>
      <c r="O7" s="11"/>
      <c r="Q7" s="10" t="s">
        <v>191</v>
      </c>
      <c r="R7" s="11"/>
      <c r="T7" s="10" t="s">
        <v>191</v>
      </c>
      <c r="U7" s="11"/>
      <c r="W7" s="10" t="s">
        <v>191</v>
      </c>
      <c r="X7" s="11"/>
      <c r="Z7" s="10" t="s">
        <v>191</v>
      </c>
      <c r="AA7" s="11"/>
      <c r="AC7" s="10" t="s">
        <v>191</v>
      </c>
      <c r="AD7" s="11"/>
      <c r="AF7" s="10" t="s">
        <v>191</v>
      </c>
      <c r="AG7" s="11"/>
      <c r="AI7" s="10" t="s">
        <v>191</v>
      </c>
      <c r="AJ7" s="11"/>
      <c r="AL7" s="10" t="s">
        <v>191</v>
      </c>
      <c r="AM7" s="11"/>
      <c r="AO7" s="10" t="s">
        <v>191</v>
      </c>
      <c r="AP7" s="11"/>
      <c r="AR7" s="10" t="s">
        <v>191</v>
      </c>
      <c r="AS7" s="11"/>
      <c r="AU7" s="10" t="s">
        <v>191</v>
      </c>
      <c r="AV7" s="11"/>
      <c r="AX7" s="10" t="s">
        <v>191</v>
      </c>
      <c r="AY7" s="11"/>
      <c r="BA7" s="10" t="s">
        <v>191</v>
      </c>
      <c r="BB7" s="11"/>
      <c r="BD7" s="10" t="s">
        <v>191</v>
      </c>
      <c r="BE7" s="11"/>
      <c r="BG7" s="10" t="s">
        <v>191</v>
      </c>
      <c r="BH7" s="11"/>
      <c r="BJ7" s="10" t="s">
        <v>191</v>
      </c>
      <c r="BK7" s="11"/>
      <c r="BM7" s="10" t="s">
        <v>190</v>
      </c>
      <c r="BN7" s="10"/>
      <c r="BO7" s="10"/>
      <c r="BP7" s="10"/>
      <c r="BQ7" s="10"/>
      <c r="BR7" s="10"/>
      <c r="BS7" s="11"/>
    </row>
    <row r="8" spans="1:71" x14ac:dyDescent="0.25">
      <c r="A8" s="10" t="s">
        <v>192</v>
      </c>
      <c r="B8" s="11"/>
      <c r="C8" s="11"/>
      <c r="E8" s="10" t="s">
        <v>192</v>
      </c>
      <c r="F8" s="11"/>
      <c r="H8" s="10" t="s">
        <v>192</v>
      </c>
      <c r="I8" s="11"/>
      <c r="K8" s="10" t="s">
        <v>192</v>
      </c>
      <c r="L8" s="11"/>
      <c r="N8" s="10" t="s">
        <v>192</v>
      </c>
      <c r="O8" s="11"/>
      <c r="Q8" s="10" t="s">
        <v>192</v>
      </c>
      <c r="R8" s="11"/>
      <c r="T8" s="10" t="s">
        <v>192</v>
      </c>
      <c r="U8" s="11"/>
      <c r="W8" s="10" t="s">
        <v>192</v>
      </c>
      <c r="X8" s="11"/>
      <c r="Z8" s="10" t="s">
        <v>192</v>
      </c>
      <c r="AA8" s="11"/>
      <c r="AC8" s="10" t="s">
        <v>192</v>
      </c>
      <c r="AD8" s="11"/>
      <c r="AF8" s="10" t="s">
        <v>192</v>
      </c>
      <c r="AG8" s="11">
        <f>9337.6+165.2+397.3+394.7+739.8+731+722.4+1244.1+391.6+388.8+177+736.9+707.8+716.4+1232.7+391.7+447.2+420.7</f>
        <v>19342.900000000001</v>
      </c>
      <c r="AI8" s="10" t="s">
        <v>192</v>
      </c>
      <c r="AJ8" s="11"/>
      <c r="AL8" s="10" t="s">
        <v>192</v>
      </c>
      <c r="AM8" s="11"/>
      <c r="AO8" s="10" t="s">
        <v>192</v>
      </c>
      <c r="AP8" s="11"/>
      <c r="AR8" s="10" t="s">
        <v>192</v>
      </c>
      <c r="AS8" s="11"/>
      <c r="AU8" s="10" t="s">
        <v>192</v>
      </c>
      <c r="AV8" s="11"/>
      <c r="AX8" s="10" t="s">
        <v>192</v>
      </c>
      <c r="AY8" s="11"/>
      <c r="BA8" s="10" t="s">
        <v>192</v>
      </c>
      <c r="BB8" s="11"/>
      <c r="BD8" s="10" t="s">
        <v>192</v>
      </c>
      <c r="BE8" s="11"/>
      <c r="BG8" s="10" t="s">
        <v>192</v>
      </c>
      <c r="BH8" s="11"/>
      <c r="BJ8" s="10" t="s">
        <v>192</v>
      </c>
      <c r="BK8" s="11"/>
      <c r="BM8" s="10" t="s">
        <v>191</v>
      </c>
      <c r="BN8" s="10"/>
      <c r="BO8" s="10"/>
      <c r="BP8" s="10"/>
      <c r="BQ8" s="10"/>
      <c r="BR8" s="10"/>
      <c r="BS8" s="11"/>
    </row>
    <row r="9" spans="1:71" x14ac:dyDescent="0.25">
      <c r="A9" s="10" t="s">
        <v>193</v>
      </c>
      <c r="B9" s="11"/>
      <c r="C9" s="11"/>
      <c r="E9" s="10" t="s">
        <v>193</v>
      </c>
      <c r="F9" s="11"/>
      <c r="H9" s="10" t="s">
        <v>193</v>
      </c>
      <c r="I9" s="11"/>
      <c r="K9" s="10" t="s">
        <v>193</v>
      </c>
      <c r="L9" s="11"/>
      <c r="N9" s="10" t="s">
        <v>193</v>
      </c>
      <c r="O9" s="11"/>
      <c r="Q9" s="10" t="s">
        <v>193</v>
      </c>
      <c r="R9" s="11"/>
      <c r="T9" s="10" t="s">
        <v>193</v>
      </c>
      <c r="U9" s="11"/>
      <c r="W9" s="10" t="s">
        <v>193</v>
      </c>
      <c r="X9" s="11"/>
      <c r="Z9" s="10" t="s">
        <v>193</v>
      </c>
      <c r="AA9" s="11"/>
      <c r="AC9" s="10" t="s">
        <v>193</v>
      </c>
      <c r="AD9" s="11"/>
      <c r="AF9" s="10" t="s">
        <v>193</v>
      </c>
      <c r="AG9" s="11"/>
      <c r="AI9" s="10" t="s">
        <v>193</v>
      </c>
      <c r="AJ9" s="11"/>
      <c r="AL9" s="10" t="s">
        <v>193</v>
      </c>
      <c r="AM9" s="11"/>
      <c r="AO9" s="10" t="s">
        <v>193</v>
      </c>
      <c r="AP9" s="11"/>
      <c r="AR9" s="10" t="s">
        <v>193</v>
      </c>
      <c r="AS9" s="11"/>
      <c r="AU9" s="10" t="s">
        <v>193</v>
      </c>
      <c r="AV9" s="11"/>
      <c r="AX9" s="10" t="s">
        <v>193</v>
      </c>
      <c r="AY9" s="11"/>
      <c r="BA9" s="10" t="s">
        <v>193</v>
      </c>
      <c r="BB9" s="11"/>
      <c r="BD9" s="10" t="s">
        <v>193</v>
      </c>
      <c r="BE9" s="11"/>
      <c r="BG9" s="10" t="s">
        <v>193</v>
      </c>
      <c r="BH9" s="11"/>
      <c r="BJ9" s="10" t="s">
        <v>193</v>
      </c>
      <c r="BK9" s="11"/>
      <c r="BM9" s="10" t="s">
        <v>192</v>
      </c>
      <c r="BN9" s="10"/>
      <c r="BO9" s="10"/>
      <c r="BP9" s="10"/>
      <c r="BQ9" s="10"/>
      <c r="BR9" s="10"/>
      <c r="BS9" s="11"/>
    </row>
    <row r="10" spans="1:71" x14ac:dyDescent="0.25">
      <c r="A10" s="10" t="s">
        <v>194</v>
      </c>
      <c r="B10" s="11"/>
      <c r="C10" s="11"/>
      <c r="E10" s="10" t="s">
        <v>194</v>
      </c>
      <c r="F10" s="11"/>
      <c r="H10" s="10" t="s">
        <v>194</v>
      </c>
      <c r="I10" s="11"/>
      <c r="K10" s="10" t="s">
        <v>194</v>
      </c>
      <c r="L10" s="11"/>
      <c r="N10" s="10" t="s">
        <v>194</v>
      </c>
      <c r="O10" s="11"/>
      <c r="Q10" s="10" t="s">
        <v>194</v>
      </c>
      <c r="R10" s="11"/>
      <c r="T10" s="10" t="s">
        <v>194</v>
      </c>
      <c r="U10" s="11"/>
      <c r="W10" s="10" t="s">
        <v>194</v>
      </c>
      <c r="X10" s="11"/>
      <c r="Z10" s="10" t="s">
        <v>194</v>
      </c>
      <c r="AA10" s="11"/>
      <c r="AC10" s="10" t="s">
        <v>194</v>
      </c>
      <c r="AD10" s="11"/>
      <c r="AF10" s="10" t="s">
        <v>194</v>
      </c>
      <c r="AG10" s="11"/>
      <c r="AI10" s="10" t="s">
        <v>194</v>
      </c>
      <c r="AJ10" s="11"/>
      <c r="AL10" s="10" t="s">
        <v>194</v>
      </c>
      <c r="AM10" s="11"/>
      <c r="AO10" s="10" t="s">
        <v>194</v>
      </c>
      <c r="AP10" s="11"/>
      <c r="AR10" s="10" t="s">
        <v>194</v>
      </c>
      <c r="AS10" s="11"/>
      <c r="AU10" s="10" t="s">
        <v>194</v>
      </c>
      <c r="AV10" s="11"/>
      <c r="AX10" s="10" t="s">
        <v>194</v>
      </c>
      <c r="AY10" s="11"/>
      <c r="BA10" s="10" t="s">
        <v>194</v>
      </c>
      <c r="BB10" s="11"/>
      <c r="BD10" s="10" t="s">
        <v>194</v>
      </c>
      <c r="BE10" s="11"/>
      <c r="BG10" s="10" t="s">
        <v>194</v>
      </c>
      <c r="BH10" s="11"/>
      <c r="BJ10" s="10" t="s">
        <v>194</v>
      </c>
      <c r="BK10" s="11"/>
      <c r="BM10" s="10" t="s">
        <v>193</v>
      </c>
      <c r="BN10" s="10"/>
      <c r="BO10" s="10"/>
      <c r="BP10" s="10"/>
      <c r="BQ10" s="10"/>
      <c r="BR10" s="10"/>
      <c r="BS10" s="11"/>
    </row>
    <row r="11" spans="1:71" x14ac:dyDescent="0.25">
      <c r="A11" s="10" t="s">
        <v>195</v>
      </c>
      <c r="B11" s="11"/>
      <c r="C11" s="11"/>
      <c r="E11" s="10" t="s">
        <v>195</v>
      </c>
      <c r="F11" s="11"/>
      <c r="H11" s="10" t="s">
        <v>195</v>
      </c>
      <c r="I11" s="11"/>
      <c r="K11" s="10" t="s">
        <v>195</v>
      </c>
      <c r="L11" s="11"/>
      <c r="N11" s="10" t="s">
        <v>195</v>
      </c>
      <c r="O11" s="11"/>
      <c r="Q11" s="10" t="s">
        <v>195</v>
      </c>
      <c r="R11" s="11"/>
      <c r="T11" s="10" t="s">
        <v>195</v>
      </c>
      <c r="U11" s="11"/>
      <c r="W11" s="10" t="s">
        <v>195</v>
      </c>
      <c r="X11" s="11"/>
      <c r="Z11" s="10" t="s">
        <v>195</v>
      </c>
      <c r="AA11" s="11"/>
      <c r="AC11" s="10" t="s">
        <v>195</v>
      </c>
      <c r="AD11" s="11"/>
      <c r="AF11" s="10" t="s">
        <v>195</v>
      </c>
      <c r="AG11" s="11"/>
      <c r="AI11" s="10" t="s">
        <v>195</v>
      </c>
      <c r="AJ11" s="11"/>
      <c r="AL11" s="10" t="s">
        <v>195</v>
      </c>
      <c r="AM11" s="11"/>
      <c r="AO11" s="10" t="s">
        <v>195</v>
      </c>
      <c r="AP11" s="11"/>
      <c r="AR11" s="10" t="s">
        <v>195</v>
      </c>
      <c r="AS11" s="11"/>
      <c r="AU11" s="10" t="s">
        <v>195</v>
      </c>
      <c r="AV11" s="11"/>
      <c r="AX11" s="10" t="s">
        <v>195</v>
      </c>
      <c r="AY11" s="11"/>
      <c r="BA11" s="10" t="s">
        <v>195</v>
      </c>
      <c r="BB11" s="11"/>
      <c r="BD11" s="10" t="s">
        <v>195</v>
      </c>
      <c r="BE11" s="11"/>
      <c r="BG11" s="10" t="s">
        <v>195</v>
      </c>
      <c r="BH11" s="11"/>
      <c r="BJ11" s="10" t="s">
        <v>195</v>
      </c>
      <c r="BK11" s="11"/>
      <c r="BM11" s="10" t="s">
        <v>194</v>
      </c>
      <c r="BN11" s="10"/>
      <c r="BO11" s="10"/>
      <c r="BP11" s="10"/>
      <c r="BQ11" s="10"/>
      <c r="BR11" s="10"/>
      <c r="BS11" s="11"/>
    </row>
    <row r="12" spans="1:71" x14ac:dyDescent="0.25">
      <c r="A12" s="10" t="s">
        <v>196</v>
      </c>
      <c r="B12" s="11"/>
      <c r="C12" s="11"/>
      <c r="E12" s="10" t="s">
        <v>196</v>
      </c>
      <c r="F12" s="11"/>
      <c r="H12" s="10" t="s">
        <v>196</v>
      </c>
      <c r="I12" s="11"/>
      <c r="K12" s="10" t="s">
        <v>196</v>
      </c>
      <c r="L12" s="11"/>
      <c r="N12" s="10" t="s">
        <v>196</v>
      </c>
      <c r="O12" s="11"/>
      <c r="Q12" s="10" t="s">
        <v>196</v>
      </c>
      <c r="R12" s="11"/>
      <c r="T12" s="10" t="s">
        <v>196</v>
      </c>
      <c r="U12" s="11"/>
      <c r="W12" s="10" t="s">
        <v>196</v>
      </c>
      <c r="X12" s="11"/>
      <c r="Z12" s="10" t="s">
        <v>196</v>
      </c>
      <c r="AA12" s="11"/>
      <c r="AC12" s="10" t="s">
        <v>196</v>
      </c>
      <c r="AD12" s="11"/>
      <c r="AF12" s="10" t="s">
        <v>196</v>
      </c>
      <c r="AG12" s="11"/>
      <c r="AI12" s="10" t="s">
        <v>196</v>
      </c>
      <c r="AJ12" s="11"/>
      <c r="AL12" s="10" t="s">
        <v>196</v>
      </c>
      <c r="AM12" s="11"/>
      <c r="AO12" s="10" t="s">
        <v>196</v>
      </c>
      <c r="AP12" s="11"/>
      <c r="AR12" s="10" t="s">
        <v>196</v>
      </c>
      <c r="AS12" s="11"/>
      <c r="AU12" s="10" t="s">
        <v>196</v>
      </c>
      <c r="AV12" s="11"/>
      <c r="AX12" s="10" t="s">
        <v>196</v>
      </c>
      <c r="AY12" s="11"/>
      <c r="BA12" s="10" t="s">
        <v>196</v>
      </c>
      <c r="BB12" s="11"/>
      <c r="BD12" s="10" t="s">
        <v>196</v>
      </c>
      <c r="BE12" s="11"/>
      <c r="BG12" s="10" t="s">
        <v>196</v>
      </c>
      <c r="BH12" s="11"/>
      <c r="BJ12" s="10" t="s">
        <v>196</v>
      </c>
      <c r="BK12" s="11"/>
      <c r="BM12" s="10" t="s">
        <v>195</v>
      </c>
      <c r="BN12" s="10"/>
      <c r="BO12" s="10"/>
      <c r="BP12" s="10"/>
      <c r="BQ12" s="10"/>
      <c r="BR12" s="10"/>
      <c r="BS12" s="11"/>
    </row>
    <row r="13" spans="1:71" x14ac:dyDescent="0.25">
      <c r="A13" s="10" t="s">
        <v>197</v>
      </c>
      <c r="B13" s="11"/>
      <c r="C13" s="11"/>
      <c r="E13" s="10" t="s">
        <v>197</v>
      </c>
      <c r="F13" s="11"/>
      <c r="H13" s="10" t="s">
        <v>197</v>
      </c>
      <c r="I13" s="11"/>
      <c r="K13" s="10" t="s">
        <v>197</v>
      </c>
      <c r="L13" s="11"/>
      <c r="N13" s="10" t="s">
        <v>197</v>
      </c>
      <c r="O13" s="11"/>
      <c r="Q13" s="10" t="s">
        <v>197</v>
      </c>
      <c r="R13" s="11"/>
      <c r="T13" s="10" t="s">
        <v>197</v>
      </c>
      <c r="U13" s="11"/>
      <c r="W13" s="10" t="s">
        <v>197</v>
      </c>
      <c r="X13" s="11"/>
      <c r="Z13" s="10" t="s">
        <v>197</v>
      </c>
      <c r="AA13" s="11"/>
      <c r="AC13" s="10" t="s">
        <v>197</v>
      </c>
      <c r="AD13" s="11"/>
      <c r="AF13" s="10" t="s">
        <v>197</v>
      </c>
      <c r="AG13" s="11"/>
      <c r="AI13" s="10" t="s">
        <v>197</v>
      </c>
      <c r="AJ13" s="11"/>
      <c r="AL13" s="10" t="s">
        <v>197</v>
      </c>
      <c r="AM13" s="11"/>
      <c r="AO13" s="10" t="s">
        <v>197</v>
      </c>
      <c r="AP13" s="11"/>
      <c r="AR13" s="10" t="s">
        <v>197</v>
      </c>
      <c r="AS13" s="11"/>
      <c r="AU13" s="10" t="s">
        <v>197</v>
      </c>
      <c r="AV13" s="11"/>
      <c r="AX13" s="10" t="s">
        <v>197</v>
      </c>
      <c r="AY13" s="11"/>
      <c r="BA13" s="10" t="s">
        <v>197</v>
      </c>
      <c r="BB13" s="11"/>
      <c r="BD13" s="10" t="s">
        <v>197</v>
      </c>
      <c r="BE13" s="11"/>
      <c r="BG13" s="10" t="s">
        <v>197</v>
      </c>
      <c r="BH13" s="11"/>
      <c r="BJ13" s="10" t="s">
        <v>197</v>
      </c>
      <c r="BK13" s="11"/>
      <c r="BM13" s="10" t="s">
        <v>196</v>
      </c>
      <c r="BN13" s="10"/>
      <c r="BO13" s="10"/>
      <c r="BP13" s="10"/>
      <c r="BQ13" s="10"/>
      <c r="BR13" s="10"/>
      <c r="BS13" s="11"/>
    </row>
    <row r="14" spans="1:71" x14ac:dyDescent="0.25">
      <c r="A14" s="10" t="s">
        <v>198</v>
      </c>
      <c r="B14" s="11"/>
      <c r="C14" s="11"/>
      <c r="E14" s="10" t="s">
        <v>198</v>
      </c>
      <c r="F14" s="11"/>
      <c r="H14" s="10" t="s">
        <v>198</v>
      </c>
      <c r="I14" s="11"/>
      <c r="K14" s="10" t="s">
        <v>198</v>
      </c>
      <c r="L14" s="11"/>
      <c r="N14" s="10" t="s">
        <v>198</v>
      </c>
      <c r="O14" s="11"/>
      <c r="Q14" s="10" t="s">
        <v>198</v>
      </c>
      <c r="R14" s="11"/>
      <c r="T14" s="10" t="s">
        <v>198</v>
      </c>
      <c r="U14" s="11"/>
      <c r="W14" s="10" t="s">
        <v>198</v>
      </c>
      <c r="X14" s="11"/>
      <c r="Z14" s="10" t="s">
        <v>198</v>
      </c>
      <c r="AA14" s="11"/>
      <c r="AC14" s="10" t="s">
        <v>198</v>
      </c>
      <c r="AD14" s="11"/>
      <c r="AF14" s="10" t="s">
        <v>198</v>
      </c>
      <c r="AG14" s="11"/>
      <c r="AI14" s="10" t="s">
        <v>198</v>
      </c>
      <c r="AJ14" s="11"/>
      <c r="AL14" s="10" t="s">
        <v>198</v>
      </c>
      <c r="AM14" s="11"/>
      <c r="AO14" s="10" t="s">
        <v>198</v>
      </c>
      <c r="AP14" s="11"/>
      <c r="AR14" s="10" t="s">
        <v>198</v>
      </c>
      <c r="AS14" s="11"/>
      <c r="AU14" s="10" t="s">
        <v>198</v>
      </c>
      <c r="AV14" s="11"/>
      <c r="AX14" s="10" t="s">
        <v>198</v>
      </c>
      <c r="AY14" s="11"/>
      <c r="BA14" s="10" t="s">
        <v>198</v>
      </c>
      <c r="BB14" s="11"/>
      <c r="BD14" s="10" t="s">
        <v>198</v>
      </c>
      <c r="BE14" s="11"/>
      <c r="BG14" s="10" t="s">
        <v>198</v>
      </c>
      <c r="BH14" s="11"/>
      <c r="BJ14" s="10" t="s">
        <v>198</v>
      </c>
      <c r="BK14" s="11"/>
      <c r="BM14" s="10" t="s">
        <v>197</v>
      </c>
      <c r="BN14" s="10"/>
      <c r="BO14" s="10"/>
      <c r="BP14" s="10"/>
      <c r="BQ14" s="10"/>
      <c r="BR14" s="10"/>
      <c r="BS14" s="11"/>
    </row>
    <row r="15" spans="1:71" x14ac:dyDescent="0.25">
      <c r="A15" s="10" t="s">
        <v>202</v>
      </c>
      <c r="B15" s="17">
        <f>SUM(B3:B14)</f>
        <v>5094.54</v>
      </c>
      <c r="C15" s="17">
        <f>SUM(C3:C14)</f>
        <v>3240</v>
      </c>
      <c r="E15" s="10" t="s">
        <v>202</v>
      </c>
      <c r="F15" s="17">
        <f>SUM(F3:F14)</f>
        <v>990</v>
      </c>
      <c r="H15" s="10" t="s">
        <v>202</v>
      </c>
      <c r="I15" s="17">
        <f>SUM(I3:I14)</f>
        <v>6048.79</v>
      </c>
      <c r="K15" s="10" t="s">
        <v>202</v>
      </c>
      <c r="L15" s="17">
        <f>SUM(L3:L14)</f>
        <v>1204.5999999999999</v>
      </c>
      <c r="N15" s="10" t="s">
        <v>202</v>
      </c>
      <c r="O15" s="17">
        <f>SUM(O3:O14)</f>
        <v>4410.9399999999996</v>
      </c>
      <c r="Q15" s="10" t="s">
        <v>202</v>
      </c>
      <c r="R15" s="17">
        <f>SUM(R3:R14)</f>
        <v>33792.11</v>
      </c>
      <c r="T15" s="10" t="s">
        <v>202</v>
      </c>
      <c r="U15" s="17">
        <f>SUM(U3:U14)</f>
        <v>1062</v>
      </c>
      <c r="W15" s="10" t="s">
        <v>202</v>
      </c>
      <c r="X15" s="17">
        <f>SUM(X3:X14)</f>
        <v>239.04</v>
      </c>
      <c r="Z15" s="10" t="s">
        <v>202</v>
      </c>
      <c r="AA15" s="17">
        <f>SUM(AA3:AA14)</f>
        <v>5000</v>
      </c>
      <c r="AC15" s="10" t="s">
        <v>202</v>
      </c>
      <c r="AD15" s="17">
        <f>SUM(AD4:AD14)</f>
        <v>13850</v>
      </c>
      <c r="AF15" s="10" t="s">
        <v>202</v>
      </c>
      <c r="AG15" s="17">
        <f>SUM(AG4:AG14)</f>
        <v>54094.1</v>
      </c>
      <c r="AI15" s="10" t="s">
        <v>202</v>
      </c>
      <c r="AJ15" s="17">
        <f>SUM(AJ4:AJ14)</f>
        <v>4180.49</v>
      </c>
      <c r="AL15" s="10" t="s">
        <v>202</v>
      </c>
      <c r="AM15" s="17">
        <f>SUM(AM4:AM14)</f>
        <v>28929.48</v>
      </c>
      <c r="AO15" s="10" t="s">
        <v>202</v>
      </c>
      <c r="AP15" s="17">
        <f>SUM(AP4:AP14)</f>
        <v>8441.41</v>
      </c>
      <c r="AR15" s="10" t="s">
        <v>202</v>
      </c>
      <c r="AS15" s="17">
        <f>SUM(AS4:AS14)</f>
        <v>1643.27</v>
      </c>
      <c r="AU15" s="10" t="s">
        <v>202</v>
      </c>
      <c r="AV15" s="17">
        <f>SUM(AV4:AV14)</f>
        <v>157059.9</v>
      </c>
      <c r="AX15" s="10" t="s">
        <v>202</v>
      </c>
      <c r="AY15" s="17">
        <f>SUM(AY4:AY14)</f>
        <v>31716.959999999999</v>
      </c>
      <c r="BA15" s="10" t="s">
        <v>202</v>
      </c>
      <c r="BB15" s="17">
        <f>SUM(BB4:BB14)</f>
        <v>2739</v>
      </c>
      <c r="BD15" s="10" t="s">
        <v>202</v>
      </c>
      <c r="BE15" s="17">
        <f>SUM(BE3:BE14)</f>
        <v>330</v>
      </c>
      <c r="BG15" s="10" t="s">
        <v>202</v>
      </c>
      <c r="BH15" s="17">
        <f>SUM(BH3:BH14)</f>
        <v>34039.620000000003</v>
      </c>
      <c r="BJ15" s="10" t="s">
        <v>202</v>
      </c>
      <c r="BK15" s="17">
        <f>SUM(BK3:BK14)</f>
        <v>8760124.2400000002</v>
      </c>
      <c r="BM15" s="10" t="s">
        <v>198</v>
      </c>
      <c r="BN15" s="10"/>
      <c r="BO15" s="10"/>
      <c r="BP15" s="10"/>
      <c r="BQ15" s="10"/>
      <c r="BR15" s="10"/>
      <c r="BS15" s="11"/>
    </row>
    <row r="16" spans="1:71" ht="15.75" thickBot="1" x14ac:dyDescent="0.3">
      <c r="A16" s="12"/>
      <c r="B16" s="13"/>
      <c r="C16" s="13"/>
      <c r="E16" s="12"/>
      <c r="F16" s="13"/>
      <c r="H16" s="12"/>
      <c r="I16" s="13"/>
      <c r="K16" s="12"/>
      <c r="L16" s="13"/>
      <c r="N16" s="12"/>
      <c r="O16" s="13"/>
      <c r="Q16" s="12"/>
      <c r="R16" s="13"/>
      <c r="T16" s="12"/>
      <c r="U16" s="13"/>
      <c r="W16" s="12"/>
      <c r="X16" s="13"/>
      <c r="Z16" s="12"/>
      <c r="AA16" s="13"/>
      <c r="AC16" s="12"/>
      <c r="AD16" s="13"/>
      <c r="AF16" s="12"/>
      <c r="AG16" s="13"/>
      <c r="AI16" s="12"/>
      <c r="AJ16" s="13"/>
      <c r="AL16" s="12"/>
      <c r="AM16" s="13"/>
      <c r="AO16" s="12"/>
      <c r="AP16" s="13"/>
      <c r="AR16" s="12"/>
      <c r="AS16" s="13"/>
      <c r="AU16" s="12"/>
      <c r="AV16" s="13"/>
      <c r="AX16" s="12"/>
      <c r="AY16" s="13"/>
      <c r="BA16" s="12"/>
      <c r="BB16" s="13"/>
      <c r="BD16" s="12"/>
      <c r="BE16" s="13"/>
      <c r="BG16" s="12"/>
      <c r="BH16" s="13"/>
      <c r="BJ16" s="12"/>
      <c r="BK16" s="13"/>
      <c r="BM16" s="10" t="s">
        <v>202</v>
      </c>
      <c r="BN16" s="17">
        <f t="shared" ref="BN16:BR16" si="0">SUM(BN4:BN15)</f>
        <v>1681.85</v>
      </c>
      <c r="BO16" s="17">
        <f t="shared" si="0"/>
        <v>1681.85</v>
      </c>
      <c r="BP16" s="17">
        <f t="shared" si="0"/>
        <v>1681.85</v>
      </c>
      <c r="BQ16" s="17">
        <f t="shared" si="0"/>
        <v>1681.85</v>
      </c>
      <c r="BR16" s="17">
        <f t="shared" si="0"/>
        <v>1681.85</v>
      </c>
      <c r="BS16" s="17">
        <f>SUM(BS4:BS15)</f>
        <v>1681.85</v>
      </c>
    </row>
    <row r="17" spans="1:71" ht="15.75" thickBot="1" x14ac:dyDescent="0.3">
      <c r="A17" s="14" t="s">
        <v>200</v>
      </c>
      <c r="B17" s="174">
        <f>SUM(B15+C15)</f>
        <v>8334.5400000000009</v>
      </c>
      <c r="C17" s="175"/>
      <c r="E17" s="14" t="s">
        <v>200</v>
      </c>
      <c r="F17" s="15">
        <f>F15</f>
        <v>990</v>
      </c>
      <c r="H17" s="14" t="s">
        <v>200</v>
      </c>
      <c r="I17" s="15">
        <f>I15</f>
        <v>6048.79</v>
      </c>
      <c r="K17" s="14" t="s">
        <v>200</v>
      </c>
      <c r="L17" s="15">
        <f>L15</f>
        <v>1204.5999999999999</v>
      </c>
      <c r="N17" s="14" t="s">
        <v>200</v>
      </c>
      <c r="O17" s="15">
        <f>O15</f>
        <v>4410.9399999999996</v>
      </c>
      <c r="Q17" s="14" t="s">
        <v>200</v>
      </c>
      <c r="R17" s="15">
        <f>R15</f>
        <v>33792.11</v>
      </c>
      <c r="T17" s="14" t="s">
        <v>200</v>
      </c>
      <c r="U17" s="19">
        <f>U15</f>
        <v>1062</v>
      </c>
      <c r="W17" s="14" t="s">
        <v>200</v>
      </c>
      <c r="X17" s="19">
        <f>X15</f>
        <v>239.04</v>
      </c>
      <c r="Z17" s="14" t="s">
        <v>200</v>
      </c>
      <c r="AA17" s="19">
        <f>AA15</f>
        <v>5000</v>
      </c>
      <c r="AC17" s="14" t="s">
        <v>200</v>
      </c>
      <c r="AD17" s="19">
        <f>AD15</f>
        <v>13850</v>
      </c>
      <c r="AF17" s="14" t="s">
        <v>200</v>
      </c>
      <c r="AG17" s="19">
        <f>AG15</f>
        <v>54094.1</v>
      </c>
      <c r="AI17" s="14" t="s">
        <v>200</v>
      </c>
      <c r="AJ17" s="19">
        <f>AJ15</f>
        <v>4180.49</v>
      </c>
      <c r="AL17" s="14" t="s">
        <v>200</v>
      </c>
      <c r="AM17" s="24">
        <f>AM15</f>
        <v>28929.48</v>
      </c>
      <c r="AO17" s="14" t="s">
        <v>200</v>
      </c>
      <c r="AP17" s="24">
        <f>AP15</f>
        <v>8441.41</v>
      </c>
      <c r="AR17" s="14" t="s">
        <v>200</v>
      </c>
      <c r="AS17" s="25">
        <f>AS15</f>
        <v>1643.27</v>
      </c>
      <c r="AU17" s="14" t="s">
        <v>200</v>
      </c>
      <c r="AV17" s="19">
        <f>AV15</f>
        <v>157059.9</v>
      </c>
      <c r="AX17" s="14" t="s">
        <v>200</v>
      </c>
      <c r="AY17" s="22">
        <f>AY15</f>
        <v>31716.959999999999</v>
      </c>
      <c r="BA17" s="14" t="s">
        <v>200</v>
      </c>
      <c r="BB17" s="23">
        <f>BB15</f>
        <v>2739</v>
      </c>
      <c r="BD17" s="14" t="s">
        <v>200</v>
      </c>
      <c r="BE17" s="25">
        <f>BE15</f>
        <v>330</v>
      </c>
      <c r="BG17" s="14" t="s">
        <v>200</v>
      </c>
      <c r="BH17" s="25">
        <f>BH15</f>
        <v>34039.620000000003</v>
      </c>
      <c r="BJ17" s="14" t="s">
        <v>200</v>
      </c>
      <c r="BK17" s="25">
        <f>BK15</f>
        <v>8760124.2400000002</v>
      </c>
      <c r="BM17" s="12"/>
      <c r="BN17" s="12"/>
      <c r="BO17" s="12"/>
      <c r="BP17" s="12"/>
      <c r="BQ17" s="12"/>
      <c r="BR17" s="12"/>
      <c r="BS17" s="13"/>
    </row>
    <row r="18" spans="1:71" ht="15.75" thickBot="1" x14ac:dyDescent="0.3">
      <c r="BM18" s="14" t="s">
        <v>200</v>
      </c>
      <c r="BN18" s="167">
        <f>BN16+BO16+BP16+BQ16+BR16+BS16</f>
        <v>10091.1</v>
      </c>
      <c r="BO18" s="168"/>
      <c r="BP18" s="27"/>
      <c r="BQ18" s="27"/>
      <c r="BR18" s="27"/>
      <c r="BS18" s="28"/>
    </row>
  </sheetData>
  <mergeCells count="26">
    <mergeCell ref="B17:C17"/>
    <mergeCell ref="E1:F1"/>
    <mergeCell ref="H1:I1"/>
    <mergeCell ref="AI1:AJ1"/>
    <mergeCell ref="AU1:AV1"/>
    <mergeCell ref="T1:U1"/>
    <mergeCell ref="W1:X1"/>
    <mergeCell ref="Z1:AA1"/>
    <mergeCell ref="AC1:AD1"/>
    <mergeCell ref="AF1:AG1"/>
    <mergeCell ref="N1:O1"/>
    <mergeCell ref="Q1:R1"/>
    <mergeCell ref="K1:L1"/>
    <mergeCell ref="A1:C1"/>
    <mergeCell ref="AL1:AM1"/>
    <mergeCell ref="AO1:AP1"/>
    <mergeCell ref="AR1:AS1"/>
    <mergeCell ref="BM1:BS1"/>
    <mergeCell ref="BN18:BO18"/>
    <mergeCell ref="BN2:BS2"/>
    <mergeCell ref="BM2:BM3"/>
    <mergeCell ref="BA1:BB1"/>
    <mergeCell ref="AX1:AY1"/>
    <mergeCell ref="BD1:BE1"/>
    <mergeCell ref="BG1:BH1"/>
    <mergeCell ref="BJ1:BK1"/>
  </mergeCells>
  <pageMargins left="0.511811024" right="0.511811024" top="0.78740157499999996" bottom="0.78740157499999996" header="0.31496062000000002" footer="0.31496062000000002"/>
  <pageSetup paperSize="9" orientation="portrait" horizontalDpi="4294967294" verticalDpi="4294967294"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3"/>
  <sheetViews>
    <sheetView zoomScale="85" zoomScaleNormal="85" zoomScaleSheetLayoutView="25" workbookViewId="0">
      <selection activeCell="P44" sqref="P44"/>
    </sheetView>
  </sheetViews>
  <sheetFormatPr defaultColWidth="9.140625" defaultRowHeight="14.25" x14ac:dyDescent="0.2"/>
  <cols>
    <col min="1" max="1" width="25.5703125" style="61" customWidth="1"/>
    <col min="2" max="2" width="50.42578125" style="61" customWidth="1"/>
    <col min="3" max="3" width="22.85546875" style="62" bestFit="1" customWidth="1"/>
    <col min="4" max="4" width="38.28515625" style="63" customWidth="1"/>
    <col min="5" max="6" width="14" style="63" bestFit="1" customWidth="1"/>
    <col min="7" max="8" width="24" style="64" customWidth="1"/>
    <col min="9" max="9" width="19.28515625" style="65" bestFit="1" customWidth="1"/>
    <col min="10" max="10" width="17.28515625" style="65" customWidth="1"/>
    <col min="11" max="11" width="19" style="61" customWidth="1"/>
    <col min="12" max="13" width="15" style="66" customWidth="1"/>
    <col min="14" max="14" width="2.28515625" style="61" customWidth="1"/>
    <col min="15" max="16384" width="9.140625" style="61"/>
  </cols>
  <sheetData>
    <row r="1" spans="1:14" s="3" customFormat="1" ht="49.9" customHeight="1" x14ac:dyDescent="0.25">
      <c r="A1" s="152" t="s">
        <v>225</v>
      </c>
      <c r="B1" s="152"/>
      <c r="C1" s="152"/>
      <c r="D1" s="152"/>
      <c r="E1" s="152"/>
      <c r="F1" s="152"/>
      <c r="G1" s="152"/>
      <c r="H1" s="152"/>
      <c r="I1" s="152"/>
      <c r="J1" s="152"/>
      <c r="K1" s="152"/>
      <c r="L1" s="152"/>
      <c r="M1" s="152"/>
      <c r="N1" s="152"/>
    </row>
    <row r="2" spans="1:14" s="31" customFormat="1" ht="27.75" customHeight="1" x14ac:dyDescent="0.25">
      <c r="A2" s="178"/>
      <c r="B2" s="178"/>
      <c r="C2" s="178"/>
      <c r="D2" s="178"/>
      <c r="E2" s="178"/>
      <c r="F2" s="178"/>
      <c r="G2" s="178"/>
      <c r="H2" s="178"/>
      <c r="I2" s="178"/>
      <c r="J2" s="178"/>
      <c r="K2" s="178"/>
      <c r="L2" s="178"/>
      <c r="M2" s="178"/>
    </row>
    <row r="3" spans="1:14" s="3" customFormat="1" ht="33" customHeight="1" x14ac:dyDescent="0.25">
      <c r="A3" s="179" t="s">
        <v>7</v>
      </c>
      <c r="B3" s="180" t="s">
        <v>5</v>
      </c>
      <c r="C3" s="180"/>
      <c r="D3" s="179" t="s">
        <v>8</v>
      </c>
      <c r="E3" s="179" t="s">
        <v>226</v>
      </c>
      <c r="F3" s="179"/>
      <c r="G3" s="179" t="s">
        <v>227</v>
      </c>
      <c r="H3" s="176" t="s">
        <v>228</v>
      </c>
      <c r="I3" s="176" t="s">
        <v>229</v>
      </c>
      <c r="J3" s="176" t="s">
        <v>230</v>
      </c>
      <c r="K3" s="176" t="s">
        <v>231</v>
      </c>
      <c r="L3" s="176" t="s">
        <v>232</v>
      </c>
      <c r="M3" s="176" t="s">
        <v>233</v>
      </c>
    </row>
    <row r="4" spans="1:14" s="6" customFormat="1" ht="20.25" customHeight="1" x14ac:dyDescent="0.25">
      <c r="A4" s="179"/>
      <c r="B4" s="29" t="s">
        <v>9</v>
      </c>
      <c r="C4" s="7" t="s">
        <v>10</v>
      </c>
      <c r="D4" s="179"/>
      <c r="E4" s="30" t="s">
        <v>11</v>
      </c>
      <c r="F4" s="30" t="s">
        <v>12</v>
      </c>
      <c r="G4" s="179"/>
      <c r="H4" s="176"/>
      <c r="I4" s="176"/>
      <c r="J4" s="176"/>
      <c r="K4" s="176"/>
      <c r="L4" s="176"/>
      <c r="M4" s="176"/>
    </row>
    <row r="5" spans="1:14" s="4" customFormat="1" ht="26.25" customHeight="1" x14ac:dyDescent="0.25">
      <c r="A5" s="32" t="s">
        <v>13</v>
      </c>
      <c r="B5" s="33" t="s">
        <v>234</v>
      </c>
      <c r="C5" s="34" t="s">
        <v>235</v>
      </c>
      <c r="D5" s="35" t="s">
        <v>236</v>
      </c>
      <c r="E5" s="36">
        <v>42996</v>
      </c>
      <c r="F5" s="36">
        <v>43084</v>
      </c>
      <c r="G5" s="35">
        <v>42996</v>
      </c>
      <c r="H5" s="37">
        <v>108800</v>
      </c>
      <c r="I5" s="38">
        <v>315746.67</v>
      </c>
      <c r="J5" s="35" t="s">
        <v>237</v>
      </c>
      <c r="K5" s="35" t="s">
        <v>164</v>
      </c>
      <c r="L5" s="35" t="s">
        <v>18</v>
      </c>
      <c r="M5" s="35" t="s">
        <v>3</v>
      </c>
    </row>
    <row r="6" spans="1:14" s="4" customFormat="1" ht="39.75" customHeight="1" x14ac:dyDescent="0.25">
      <c r="A6" s="32" t="s">
        <v>13</v>
      </c>
      <c r="B6" s="33" t="s">
        <v>143</v>
      </c>
      <c r="C6" s="39" t="s">
        <v>144</v>
      </c>
      <c r="D6" s="35" t="s">
        <v>145</v>
      </c>
      <c r="E6" s="36">
        <v>42887</v>
      </c>
      <c r="F6" s="36">
        <v>43252</v>
      </c>
      <c r="G6" s="35">
        <v>42887</v>
      </c>
      <c r="H6" s="37">
        <v>2739</v>
      </c>
      <c r="I6" s="37">
        <v>19173</v>
      </c>
      <c r="J6" s="35" t="s">
        <v>237</v>
      </c>
      <c r="K6" s="35" t="s">
        <v>27</v>
      </c>
      <c r="L6" s="35" t="s">
        <v>18</v>
      </c>
      <c r="M6" s="35" t="s">
        <v>2</v>
      </c>
    </row>
    <row r="7" spans="1:14" s="4" customFormat="1" ht="39.75" customHeight="1" x14ac:dyDescent="0.25">
      <c r="A7" s="32" t="s">
        <v>13</v>
      </c>
      <c r="B7" s="33" t="s">
        <v>14</v>
      </c>
      <c r="C7" s="40" t="s">
        <v>15</v>
      </c>
      <c r="D7" s="35" t="s">
        <v>16</v>
      </c>
      <c r="E7" s="36">
        <v>42644</v>
      </c>
      <c r="F7" s="36">
        <v>42856</v>
      </c>
      <c r="G7" s="35">
        <v>41759</v>
      </c>
      <c r="H7" s="37">
        <v>24804.43</v>
      </c>
      <c r="I7" s="37">
        <v>109083.52000000002</v>
      </c>
      <c r="J7" s="35" t="s">
        <v>237</v>
      </c>
      <c r="K7" s="35" t="s">
        <v>17</v>
      </c>
      <c r="L7" s="35" t="s">
        <v>18</v>
      </c>
      <c r="M7" s="35" t="s">
        <v>3</v>
      </c>
    </row>
    <row r="8" spans="1:14" s="4" customFormat="1" ht="26.25" customHeight="1" x14ac:dyDescent="0.25">
      <c r="A8" s="32" t="s">
        <v>6</v>
      </c>
      <c r="B8" s="33" t="s">
        <v>238</v>
      </c>
      <c r="C8" s="40" t="s">
        <v>19</v>
      </c>
      <c r="D8" s="35" t="s">
        <v>20</v>
      </c>
      <c r="E8" s="36">
        <v>42531</v>
      </c>
      <c r="F8" s="36">
        <v>42916</v>
      </c>
      <c r="G8" s="35">
        <v>41800</v>
      </c>
      <c r="H8" s="37">
        <v>5328</v>
      </c>
      <c r="I8" s="37">
        <v>31968</v>
      </c>
      <c r="J8" s="35" t="s">
        <v>237</v>
      </c>
      <c r="K8" s="35" t="s">
        <v>21</v>
      </c>
      <c r="L8" s="35" t="s">
        <v>18</v>
      </c>
      <c r="M8" s="35" t="s">
        <v>3</v>
      </c>
    </row>
    <row r="9" spans="1:14" s="4" customFormat="1" ht="26.25" customHeight="1" x14ac:dyDescent="0.25">
      <c r="A9" s="32" t="s">
        <v>13</v>
      </c>
      <c r="B9" s="33" t="s">
        <v>22</v>
      </c>
      <c r="C9" s="40" t="s">
        <v>23</v>
      </c>
      <c r="D9" s="35" t="s">
        <v>24</v>
      </c>
      <c r="E9" s="36">
        <v>43070</v>
      </c>
      <c r="F9" s="36">
        <v>43435</v>
      </c>
      <c r="G9" s="41">
        <v>40634</v>
      </c>
      <c r="H9" s="37">
        <v>1785</v>
      </c>
      <c r="I9" s="37">
        <v>21250</v>
      </c>
      <c r="J9" s="35" t="s">
        <v>237</v>
      </c>
      <c r="K9" s="35" t="s">
        <v>25</v>
      </c>
      <c r="L9" s="35" t="s">
        <v>18</v>
      </c>
      <c r="M9" s="35" t="s">
        <v>2</v>
      </c>
    </row>
    <row r="10" spans="1:14" s="4" customFormat="1" ht="26.25" customHeight="1" x14ac:dyDescent="0.25">
      <c r="A10" s="32" t="s">
        <v>13</v>
      </c>
      <c r="B10" s="33" t="s">
        <v>135</v>
      </c>
      <c r="C10" s="42">
        <v>7039983000119</v>
      </c>
      <c r="D10" s="35" t="s">
        <v>26</v>
      </c>
      <c r="E10" s="36">
        <v>42887</v>
      </c>
      <c r="F10" s="36">
        <v>43252</v>
      </c>
      <c r="G10" s="41">
        <v>42522</v>
      </c>
      <c r="H10" s="37">
        <v>60</v>
      </c>
      <c r="I10" s="38">
        <v>240</v>
      </c>
      <c r="J10" s="35" t="s">
        <v>237</v>
      </c>
      <c r="K10" s="35" t="s">
        <v>27</v>
      </c>
      <c r="L10" s="35" t="s">
        <v>18</v>
      </c>
      <c r="M10" s="35" t="s">
        <v>2</v>
      </c>
    </row>
    <row r="11" spans="1:14" s="4" customFormat="1" ht="206.25" customHeight="1" x14ac:dyDescent="0.25">
      <c r="A11" s="32" t="s">
        <v>28</v>
      </c>
      <c r="B11" s="33" t="s">
        <v>239</v>
      </c>
      <c r="C11" s="32" t="s">
        <v>170</v>
      </c>
      <c r="D11" s="35" t="s">
        <v>29</v>
      </c>
      <c r="E11" s="36">
        <v>42552</v>
      </c>
      <c r="F11" s="36">
        <v>43647</v>
      </c>
      <c r="G11" s="35">
        <v>42552</v>
      </c>
      <c r="H11" s="37">
        <v>27700</v>
      </c>
      <c r="I11" s="37">
        <v>332400</v>
      </c>
      <c r="J11" s="35" t="s">
        <v>237</v>
      </c>
      <c r="K11" s="35" t="s">
        <v>21</v>
      </c>
      <c r="L11" s="35" t="s">
        <v>18</v>
      </c>
      <c r="M11" s="35" t="s">
        <v>2</v>
      </c>
    </row>
    <row r="12" spans="1:14" s="4" customFormat="1" ht="26.25" customHeight="1" x14ac:dyDescent="0.25">
      <c r="A12" s="32" t="s">
        <v>28</v>
      </c>
      <c r="B12" s="33" t="s">
        <v>30</v>
      </c>
      <c r="C12" s="40" t="s">
        <v>31</v>
      </c>
      <c r="D12" s="35" t="s">
        <v>32</v>
      </c>
      <c r="E12" s="36">
        <v>42826</v>
      </c>
      <c r="F12" s="36">
        <v>43922</v>
      </c>
      <c r="G12" s="41">
        <v>41155</v>
      </c>
      <c r="H12" s="37">
        <v>5000</v>
      </c>
      <c r="I12" s="37">
        <v>60000</v>
      </c>
      <c r="J12" s="35" t="s">
        <v>237</v>
      </c>
      <c r="K12" s="35" t="s">
        <v>33</v>
      </c>
      <c r="L12" s="35" t="s">
        <v>18</v>
      </c>
      <c r="M12" s="35" t="s">
        <v>2</v>
      </c>
    </row>
    <row r="13" spans="1:14" s="4" customFormat="1" ht="41.25" customHeight="1" x14ac:dyDescent="0.25">
      <c r="A13" s="32" t="s">
        <v>34</v>
      </c>
      <c r="B13" s="33" t="s">
        <v>150</v>
      </c>
      <c r="C13" s="40">
        <v>8211220000176</v>
      </c>
      <c r="D13" s="35" t="s">
        <v>35</v>
      </c>
      <c r="E13" s="36">
        <v>42736</v>
      </c>
      <c r="F13" s="36">
        <v>43466</v>
      </c>
      <c r="G13" s="41">
        <v>40118</v>
      </c>
      <c r="H13" s="37">
        <v>2190031.06</v>
      </c>
      <c r="I13" s="37">
        <v>26176062.199999999</v>
      </c>
      <c r="J13" s="35" t="s">
        <v>237</v>
      </c>
      <c r="K13" s="35" t="s">
        <v>36</v>
      </c>
      <c r="L13" s="35" t="s">
        <v>18</v>
      </c>
      <c r="M13" s="35" t="s">
        <v>2</v>
      </c>
    </row>
    <row r="14" spans="1:14" s="4" customFormat="1" ht="26.25" customHeight="1" x14ac:dyDescent="0.25">
      <c r="A14" s="32" t="s">
        <v>13</v>
      </c>
      <c r="B14" s="33" t="s">
        <v>136</v>
      </c>
      <c r="C14" s="43" t="s">
        <v>37</v>
      </c>
      <c r="D14" s="35" t="s">
        <v>38</v>
      </c>
      <c r="E14" s="36">
        <v>42774</v>
      </c>
      <c r="F14" s="36">
        <v>43504</v>
      </c>
      <c r="G14" s="41">
        <v>41313</v>
      </c>
      <c r="H14" s="37">
        <v>1638.72</v>
      </c>
      <c r="I14" s="37">
        <v>19419.150000000001</v>
      </c>
      <c r="J14" s="35" t="s">
        <v>237</v>
      </c>
      <c r="K14" s="35" t="s">
        <v>39</v>
      </c>
      <c r="L14" s="35" t="s">
        <v>18</v>
      </c>
      <c r="M14" s="35" t="s">
        <v>2</v>
      </c>
    </row>
    <row r="15" spans="1:14" s="4" customFormat="1" ht="56.25" customHeight="1" x14ac:dyDescent="0.25">
      <c r="A15" s="32" t="s">
        <v>6</v>
      </c>
      <c r="B15" s="33" t="s">
        <v>40</v>
      </c>
      <c r="C15" s="44" t="s">
        <v>41</v>
      </c>
      <c r="D15" s="35" t="s">
        <v>42</v>
      </c>
      <c r="E15" s="36">
        <v>42859</v>
      </c>
      <c r="F15" s="36">
        <v>43224</v>
      </c>
      <c r="G15" s="35">
        <v>40918</v>
      </c>
      <c r="H15" s="37">
        <v>5695.72</v>
      </c>
      <c r="I15" s="37">
        <v>34174.32</v>
      </c>
      <c r="J15" s="35" t="s">
        <v>237</v>
      </c>
      <c r="K15" s="35" t="s">
        <v>43</v>
      </c>
      <c r="L15" s="35" t="s">
        <v>18</v>
      </c>
      <c r="M15" s="35" t="s">
        <v>3</v>
      </c>
    </row>
    <row r="16" spans="1:14" s="4" customFormat="1" ht="44.25" customHeight="1" x14ac:dyDescent="0.25">
      <c r="A16" s="32" t="s">
        <v>146</v>
      </c>
      <c r="B16" s="33" t="s">
        <v>147</v>
      </c>
      <c r="C16" s="45" t="s">
        <v>148</v>
      </c>
      <c r="D16" s="35" t="s">
        <v>149</v>
      </c>
      <c r="E16" s="36">
        <v>42917</v>
      </c>
      <c r="F16" s="36">
        <v>44013</v>
      </c>
      <c r="G16" s="41">
        <v>42917</v>
      </c>
      <c r="H16" s="37">
        <v>4550</v>
      </c>
      <c r="I16" s="37">
        <v>27300</v>
      </c>
      <c r="J16" s="35" t="s">
        <v>237</v>
      </c>
      <c r="K16" s="35" t="s">
        <v>47</v>
      </c>
      <c r="L16" s="35" t="s">
        <v>18</v>
      </c>
      <c r="M16" s="35" t="s">
        <v>2</v>
      </c>
    </row>
    <row r="17" spans="1:13" s="4" customFormat="1" ht="75" customHeight="1" x14ac:dyDescent="0.25">
      <c r="A17" s="32" t="s">
        <v>1</v>
      </c>
      <c r="B17" s="33" t="s">
        <v>240</v>
      </c>
      <c r="C17" s="34" t="s">
        <v>241</v>
      </c>
      <c r="D17" s="35" t="s">
        <v>242</v>
      </c>
      <c r="E17" s="36">
        <v>42954</v>
      </c>
      <c r="F17" s="36">
        <v>43010</v>
      </c>
      <c r="G17" s="35">
        <v>42954</v>
      </c>
      <c r="H17" s="37">
        <v>3261.27</v>
      </c>
      <c r="I17" s="37">
        <v>6522.54</v>
      </c>
      <c r="J17" s="35" t="s">
        <v>243</v>
      </c>
      <c r="K17" s="35" t="s">
        <v>244</v>
      </c>
      <c r="L17" s="35" t="s">
        <v>18</v>
      </c>
      <c r="M17" s="35" t="s">
        <v>3</v>
      </c>
    </row>
    <row r="18" spans="1:13" s="4" customFormat="1" ht="26.25" customHeight="1" x14ac:dyDescent="0.25">
      <c r="A18" s="32" t="s">
        <v>6</v>
      </c>
      <c r="B18" s="33" t="s">
        <v>44</v>
      </c>
      <c r="C18" s="40" t="s">
        <v>45</v>
      </c>
      <c r="D18" s="35" t="s">
        <v>46</v>
      </c>
      <c r="E18" s="36">
        <v>42887</v>
      </c>
      <c r="F18" s="36">
        <v>43252</v>
      </c>
      <c r="G18" s="41">
        <v>41743</v>
      </c>
      <c r="H18" s="37">
        <v>157059.9</v>
      </c>
      <c r="I18" s="37">
        <v>1884718.8</v>
      </c>
      <c r="J18" s="35" t="s">
        <v>237</v>
      </c>
      <c r="K18" s="35" t="s">
        <v>47</v>
      </c>
      <c r="L18" s="35" t="s">
        <v>18</v>
      </c>
      <c r="M18" s="35" t="s">
        <v>2</v>
      </c>
    </row>
    <row r="19" spans="1:13" s="4" customFormat="1" ht="26.25" customHeight="1" x14ac:dyDescent="0.25">
      <c r="A19" s="32" t="s">
        <v>48</v>
      </c>
      <c r="B19" s="33" t="s">
        <v>49</v>
      </c>
      <c r="C19" s="40" t="s">
        <v>50</v>
      </c>
      <c r="D19" s="35" t="s">
        <v>51</v>
      </c>
      <c r="E19" s="36">
        <v>40532</v>
      </c>
      <c r="F19" s="36">
        <v>44045</v>
      </c>
      <c r="G19" s="35">
        <v>40532</v>
      </c>
      <c r="H19" s="37">
        <v>1681.84</v>
      </c>
      <c r="I19" s="37">
        <v>19904.52</v>
      </c>
      <c r="J19" s="35" t="s">
        <v>237</v>
      </c>
      <c r="K19" s="35" t="s">
        <v>52</v>
      </c>
      <c r="L19" s="35" t="s">
        <v>18</v>
      </c>
      <c r="M19" s="35" t="s">
        <v>2</v>
      </c>
    </row>
    <row r="20" spans="1:13" s="4" customFormat="1" ht="26.25" customHeight="1" x14ac:dyDescent="0.25">
      <c r="A20" s="32" t="s">
        <v>48</v>
      </c>
      <c r="B20" s="33" t="s">
        <v>49</v>
      </c>
      <c r="C20" s="40" t="s">
        <v>50</v>
      </c>
      <c r="D20" s="35" t="s">
        <v>51</v>
      </c>
      <c r="E20" s="36">
        <v>40532</v>
      </c>
      <c r="F20" s="36">
        <v>44045</v>
      </c>
      <c r="G20" s="35">
        <v>40532</v>
      </c>
      <c r="H20" s="37">
        <v>1681.84</v>
      </c>
      <c r="I20" s="37">
        <v>19904.52</v>
      </c>
      <c r="J20" s="35" t="s">
        <v>237</v>
      </c>
      <c r="K20" s="35" t="s">
        <v>52</v>
      </c>
      <c r="L20" s="35" t="s">
        <v>18</v>
      </c>
      <c r="M20" s="35" t="s">
        <v>2</v>
      </c>
    </row>
    <row r="21" spans="1:13" s="4" customFormat="1" ht="26.25" customHeight="1" x14ac:dyDescent="0.25">
      <c r="A21" s="32" t="s">
        <v>48</v>
      </c>
      <c r="B21" s="33" t="s">
        <v>49</v>
      </c>
      <c r="C21" s="40" t="s">
        <v>50</v>
      </c>
      <c r="D21" s="35" t="s">
        <v>51</v>
      </c>
      <c r="E21" s="36">
        <v>40532</v>
      </c>
      <c r="F21" s="36">
        <v>44045</v>
      </c>
      <c r="G21" s="35">
        <v>40532</v>
      </c>
      <c r="H21" s="37">
        <v>1681.84</v>
      </c>
      <c r="I21" s="37">
        <v>19904.52</v>
      </c>
      <c r="J21" s="35" t="s">
        <v>237</v>
      </c>
      <c r="K21" s="35" t="s">
        <v>52</v>
      </c>
      <c r="L21" s="35" t="s">
        <v>18</v>
      </c>
      <c r="M21" s="35" t="s">
        <v>2</v>
      </c>
    </row>
    <row r="22" spans="1:13" s="4" customFormat="1" ht="26.25" customHeight="1" x14ac:dyDescent="0.25">
      <c r="A22" s="32" t="s">
        <v>48</v>
      </c>
      <c r="B22" s="33" t="s">
        <v>49</v>
      </c>
      <c r="C22" s="40" t="s">
        <v>50</v>
      </c>
      <c r="D22" s="35" t="s">
        <v>51</v>
      </c>
      <c r="E22" s="36">
        <v>40532</v>
      </c>
      <c r="F22" s="36">
        <v>44045</v>
      </c>
      <c r="G22" s="35">
        <v>40532</v>
      </c>
      <c r="H22" s="37">
        <v>1681.84</v>
      </c>
      <c r="I22" s="37">
        <v>19904.52</v>
      </c>
      <c r="J22" s="35" t="s">
        <v>237</v>
      </c>
      <c r="K22" s="35" t="s">
        <v>52</v>
      </c>
      <c r="L22" s="35" t="s">
        <v>18</v>
      </c>
      <c r="M22" s="35" t="s">
        <v>2</v>
      </c>
    </row>
    <row r="23" spans="1:13" s="4" customFormat="1" ht="26.25" customHeight="1" x14ac:dyDescent="0.25">
      <c r="A23" s="32" t="s">
        <v>48</v>
      </c>
      <c r="B23" s="33" t="s">
        <v>49</v>
      </c>
      <c r="C23" s="40" t="s">
        <v>50</v>
      </c>
      <c r="D23" s="35" t="s">
        <v>51</v>
      </c>
      <c r="E23" s="36">
        <v>40532</v>
      </c>
      <c r="F23" s="36">
        <v>44045</v>
      </c>
      <c r="G23" s="35">
        <v>40532</v>
      </c>
      <c r="H23" s="37">
        <v>1681.84</v>
      </c>
      <c r="I23" s="37">
        <v>19904.53</v>
      </c>
      <c r="J23" s="35" t="s">
        <v>237</v>
      </c>
      <c r="K23" s="35" t="s">
        <v>52</v>
      </c>
      <c r="L23" s="35" t="s">
        <v>18</v>
      </c>
      <c r="M23" s="35" t="s">
        <v>2</v>
      </c>
    </row>
    <row r="24" spans="1:13" s="4" customFormat="1" ht="26.25" customHeight="1" x14ac:dyDescent="0.25">
      <c r="A24" s="32" t="s">
        <v>48</v>
      </c>
      <c r="B24" s="33" t="s">
        <v>49</v>
      </c>
      <c r="C24" s="40" t="s">
        <v>50</v>
      </c>
      <c r="D24" s="35" t="s">
        <v>51</v>
      </c>
      <c r="E24" s="36">
        <v>40532</v>
      </c>
      <c r="F24" s="36">
        <v>44045</v>
      </c>
      <c r="G24" s="35">
        <v>40532</v>
      </c>
      <c r="H24" s="37">
        <v>1681.84</v>
      </c>
      <c r="I24" s="37">
        <v>19904.53</v>
      </c>
      <c r="J24" s="35" t="s">
        <v>237</v>
      </c>
      <c r="K24" s="35" t="s">
        <v>52</v>
      </c>
      <c r="L24" s="35" t="s">
        <v>18</v>
      </c>
      <c r="M24" s="35" t="s">
        <v>2</v>
      </c>
    </row>
    <row r="25" spans="1:13" s="4" customFormat="1" ht="26.25" customHeight="1" x14ac:dyDescent="0.25">
      <c r="A25" s="32" t="s">
        <v>13</v>
      </c>
      <c r="B25" s="33" t="s">
        <v>53</v>
      </c>
      <c r="C25" s="40" t="s">
        <v>54</v>
      </c>
      <c r="D25" s="35" t="s">
        <v>55</v>
      </c>
      <c r="E25" s="36">
        <v>43070</v>
      </c>
      <c r="F25" s="36">
        <v>43435</v>
      </c>
      <c r="G25" s="41">
        <v>41276</v>
      </c>
      <c r="H25" s="37">
        <v>3952</v>
      </c>
      <c r="I25" s="37">
        <v>47422.52</v>
      </c>
      <c r="J25" s="35" t="s">
        <v>245</v>
      </c>
      <c r="K25" s="35" t="s">
        <v>72</v>
      </c>
      <c r="L25" s="35" t="s">
        <v>18</v>
      </c>
      <c r="M25" s="35" t="s">
        <v>2</v>
      </c>
    </row>
    <row r="26" spans="1:13" s="4" customFormat="1" ht="26.25" customHeight="1" x14ac:dyDescent="0.25">
      <c r="A26" s="32" t="s">
        <v>13</v>
      </c>
      <c r="B26" s="33" t="s">
        <v>56</v>
      </c>
      <c r="C26" s="40">
        <v>3659895000169</v>
      </c>
      <c r="D26" s="35" t="s">
        <v>57</v>
      </c>
      <c r="E26" s="36">
        <v>42156</v>
      </c>
      <c r="F26" s="36">
        <v>43252</v>
      </c>
      <c r="G26" s="41">
        <v>40018</v>
      </c>
      <c r="H26" s="37">
        <v>990</v>
      </c>
      <c r="I26" s="37">
        <v>11880</v>
      </c>
      <c r="J26" s="35" t="s">
        <v>237</v>
      </c>
      <c r="K26" s="35" t="s">
        <v>58</v>
      </c>
      <c r="L26" s="35" t="s">
        <v>18</v>
      </c>
      <c r="M26" s="35" t="s">
        <v>2</v>
      </c>
    </row>
    <row r="27" spans="1:13" s="4" customFormat="1" ht="26.25" customHeight="1" x14ac:dyDescent="0.25">
      <c r="A27" s="32" t="s">
        <v>138</v>
      </c>
      <c r="B27" s="33" t="s">
        <v>137</v>
      </c>
      <c r="C27" s="40" t="s">
        <v>59</v>
      </c>
      <c r="D27" s="35" t="s">
        <v>139</v>
      </c>
      <c r="E27" s="36">
        <v>42840</v>
      </c>
      <c r="F27" s="36">
        <v>43205</v>
      </c>
      <c r="G27" s="41">
        <v>41922</v>
      </c>
      <c r="H27" s="37">
        <v>2520</v>
      </c>
      <c r="I27" s="37">
        <v>29981.4</v>
      </c>
      <c r="J27" s="35" t="s">
        <v>245</v>
      </c>
      <c r="K27" s="35" t="s">
        <v>60</v>
      </c>
      <c r="L27" s="35" t="s">
        <v>18</v>
      </c>
      <c r="M27" s="35" t="s">
        <v>2</v>
      </c>
    </row>
    <row r="28" spans="1:13" s="4" customFormat="1" ht="26.25" customHeight="1" x14ac:dyDescent="0.25">
      <c r="A28" s="32" t="s">
        <v>1</v>
      </c>
      <c r="B28" s="33" t="s">
        <v>151</v>
      </c>
      <c r="C28" s="34" t="s">
        <v>152</v>
      </c>
      <c r="D28" s="35" t="s">
        <v>153</v>
      </c>
      <c r="E28" s="36">
        <v>42851</v>
      </c>
      <c r="F28" s="36">
        <v>43947</v>
      </c>
      <c r="G28" s="41">
        <v>42851</v>
      </c>
      <c r="H28" s="37">
        <v>3000</v>
      </c>
      <c r="I28" s="37">
        <v>27000</v>
      </c>
      <c r="J28" s="35" t="s">
        <v>237</v>
      </c>
      <c r="K28" s="35" t="s">
        <v>154</v>
      </c>
      <c r="L28" s="35" t="s">
        <v>18</v>
      </c>
      <c r="M28" s="35" t="s">
        <v>2</v>
      </c>
    </row>
    <row r="29" spans="1:13" s="4" customFormat="1" ht="22.5" x14ac:dyDescent="0.25">
      <c r="A29" s="32" t="s">
        <v>61</v>
      </c>
      <c r="B29" s="33" t="s">
        <v>62</v>
      </c>
      <c r="C29" s="46" t="s">
        <v>63</v>
      </c>
      <c r="D29" s="36" t="s">
        <v>64</v>
      </c>
      <c r="E29" s="36">
        <v>43042</v>
      </c>
      <c r="F29" s="36">
        <v>43407</v>
      </c>
      <c r="G29" s="41">
        <v>41946</v>
      </c>
      <c r="H29" s="37">
        <v>19562</v>
      </c>
      <c r="I29" s="37">
        <v>234743.5</v>
      </c>
      <c r="J29" s="35" t="s">
        <v>245</v>
      </c>
      <c r="K29" s="36" t="s">
        <v>65</v>
      </c>
      <c r="L29" s="36" t="s">
        <v>18</v>
      </c>
      <c r="M29" s="35" t="s">
        <v>2</v>
      </c>
    </row>
    <row r="30" spans="1:13" s="4" customFormat="1" ht="33.75" x14ac:dyDescent="0.25">
      <c r="A30" s="32" t="s">
        <v>13</v>
      </c>
      <c r="B30" s="33" t="s">
        <v>155</v>
      </c>
      <c r="C30" s="34" t="s">
        <v>156</v>
      </c>
      <c r="D30" s="36" t="s">
        <v>171</v>
      </c>
      <c r="E30" s="36">
        <v>42860</v>
      </c>
      <c r="F30" s="47">
        <v>43225</v>
      </c>
      <c r="G30" s="41">
        <v>42860</v>
      </c>
      <c r="H30" s="37">
        <v>982.54</v>
      </c>
      <c r="I30" s="38">
        <v>6877.78</v>
      </c>
      <c r="J30" s="35" t="s">
        <v>246</v>
      </c>
      <c r="K30" s="36" t="s">
        <v>157</v>
      </c>
      <c r="L30" s="36" t="s">
        <v>18</v>
      </c>
      <c r="M30" s="35" t="s">
        <v>2</v>
      </c>
    </row>
    <row r="31" spans="1:13" s="4" customFormat="1" ht="22.5" x14ac:dyDescent="0.25">
      <c r="A31" s="32" t="s">
        <v>13</v>
      </c>
      <c r="B31" s="33" t="s">
        <v>66</v>
      </c>
      <c r="C31" s="39" t="s">
        <v>67</v>
      </c>
      <c r="D31" s="36" t="s">
        <v>140</v>
      </c>
      <c r="E31" s="36">
        <v>43022</v>
      </c>
      <c r="F31" s="36">
        <v>43387</v>
      </c>
      <c r="G31" s="41">
        <v>41913</v>
      </c>
      <c r="H31" s="37">
        <v>222</v>
      </c>
      <c r="I31" s="37">
        <v>1777</v>
      </c>
      <c r="J31" s="35" t="s">
        <v>245</v>
      </c>
      <c r="K31" s="36" t="s">
        <v>68</v>
      </c>
      <c r="L31" s="36" t="s">
        <v>18</v>
      </c>
      <c r="M31" s="35" t="s">
        <v>2</v>
      </c>
    </row>
    <row r="32" spans="1:13" s="4" customFormat="1" ht="22.5" x14ac:dyDescent="0.25">
      <c r="A32" s="32" t="s">
        <v>13</v>
      </c>
      <c r="B32" s="33" t="s">
        <v>69</v>
      </c>
      <c r="C32" s="39" t="s">
        <v>70</v>
      </c>
      <c r="D32" s="36" t="s">
        <v>71</v>
      </c>
      <c r="E32" s="36">
        <v>42278</v>
      </c>
      <c r="F32" s="36">
        <v>43374</v>
      </c>
      <c r="G32" s="41">
        <v>40756</v>
      </c>
      <c r="H32" s="37">
        <v>448</v>
      </c>
      <c r="I32" s="37">
        <v>5379.4</v>
      </c>
      <c r="J32" s="35" t="s">
        <v>245</v>
      </c>
      <c r="K32" s="36" t="s">
        <v>72</v>
      </c>
      <c r="L32" s="36" t="s">
        <v>18</v>
      </c>
      <c r="M32" s="35" t="s">
        <v>2</v>
      </c>
    </row>
    <row r="33" spans="1:13" s="4" customFormat="1" ht="22.5" x14ac:dyDescent="0.25">
      <c r="A33" s="32" t="s">
        <v>73</v>
      </c>
      <c r="B33" s="33" t="s">
        <v>168</v>
      </c>
      <c r="C33" s="39" t="s">
        <v>74</v>
      </c>
      <c r="D33" s="36" t="s">
        <v>75</v>
      </c>
      <c r="E33" s="36">
        <v>43085</v>
      </c>
      <c r="F33" s="36">
        <v>43815</v>
      </c>
      <c r="G33" s="41">
        <v>40021</v>
      </c>
      <c r="H33" s="37">
        <v>18703</v>
      </c>
      <c r="I33" s="37">
        <v>183610.38</v>
      </c>
      <c r="J33" s="35" t="s">
        <v>237</v>
      </c>
      <c r="K33" s="36" t="s">
        <v>43</v>
      </c>
      <c r="L33" s="36" t="s">
        <v>18</v>
      </c>
      <c r="M33" s="36" t="s">
        <v>2</v>
      </c>
    </row>
    <row r="34" spans="1:13" s="4" customFormat="1" ht="33.75" x14ac:dyDescent="0.25">
      <c r="A34" s="32" t="s">
        <v>13</v>
      </c>
      <c r="B34" s="33" t="s">
        <v>247</v>
      </c>
      <c r="C34" s="34" t="s">
        <v>158</v>
      </c>
      <c r="D34" s="36" t="s">
        <v>173</v>
      </c>
      <c r="E34" s="36">
        <v>42826</v>
      </c>
      <c r="F34" s="36">
        <v>43191</v>
      </c>
      <c r="G34" s="35">
        <v>43232</v>
      </c>
      <c r="H34" s="37">
        <v>1980</v>
      </c>
      <c r="I34" s="38">
        <v>34410</v>
      </c>
      <c r="J34" s="35" t="s">
        <v>237</v>
      </c>
      <c r="K34" s="36" t="s">
        <v>159</v>
      </c>
      <c r="L34" s="36" t="s">
        <v>18</v>
      </c>
      <c r="M34" s="36" t="s">
        <v>2</v>
      </c>
    </row>
    <row r="35" spans="1:13" s="4" customFormat="1" ht="22.5" x14ac:dyDescent="0.25">
      <c r="A35" s="32" t="s">
        <v>13</v>
      </c>
      <c r="B35" s="33" t="s">
        <v>76</v>
      </c>
      <c r="C35" s="39">
        <v>5424004000110</v>
      </c>
      <c r="D35" s="36" t="s">
        <v>77</v>
      </c>
      <c r="E35" s="36">
        <v>42736</v>
      </c>
      <c r="F35" s="36">
        <v>43101</v>
      </c>
      <c r="G35" s="41">
        <v>40532</v>
      </c>
      <c r="H35" s="37">
        <v>239.04</v>
      </c>
      <c r="I35" s="38">
        <v>2868.48</v>
      </c>
      <c r="J35" s="35" t="s">
        <v>237</v>
      </c>
      <c r="K35" s="36" t="s">
        <v>43</v>
      </c>
      <c r="L35" s="36" t="s">
        <v>18</v>
      </c>
      <c r="M35" s="36" t="s">
        <v>2</v>
      </c>
    </row>
    <row r="36" spans="1:13" s="4" customFormat="1" ht="26.25" customHeight="1" x14ac:dyDescent="0.25">
      <c r="A36" s="32" t="s">
        <v>13</v>
      </c>
      <c r="B36" s="33" t="s">
        <v>79</v>
      </c>
      <c r="C36" s="39" t="s">
        <v>80</v>
      </c>
      <c r="D36" s="36" t="s">
        <v>81</v>
      </c>
      <c r="E36" s="36">
        <v>42917</v>
      </c>
      <c r="F36" s="36">
        <v>43282</v>
      </c>
      <c r="G36" s="41">
        <v>41306</v>
      </c>
      <c r="H36" s="37">
        <v>3692</v>
      </c>
      <c r="I36" s="38">
        <v>44304</v>
      </c>
      <c r="J36" s="35" t="s">
        <v>237</v>
      </c>
      <c r="K36" s="36" t="s">
        <v>78</v>
      </c>
      <c r="L36" s="36" t="s">
        <v>18</v>
      </c>
      <c r="M36" s="36" t="s">
        <v>2</v>
      </c>
    </row>
    <row r="37" spans="1:13" s="4" customFormat="1" ht="33.75" x14ac:dyDescent="0.25">
      <c r="A37" s="32" t="s">
        <v>13</v>
      </c>
      <c r="B37" s="33" t="s">
        <v>160</v>
      </c>
      <c r="C37" s="34" t="s">
        <v>161</v>
      </c>
      <c r="D37" s="36" t="s">
        <v>172</v>
      </c>
      <c r="E37" s="36">
        <v>42860</v>
      </c>
      <c r="F37" s="47">
        <v>43225</v>
      </c>
      <c r="G37" s="41">
        <v>42860</v>
      </c>
      <c r="H37" s="37">
        <v>2458.5700000000002</v>
      </c>
      <c r="I37" s="38">
        <v>17209.990000000002</v>
      </c>
      <c r="J37" s="35" t="s">
        <v>237</v>
      </c>
      <c r="K37" s="36" t="s">
        <v>157</v>
      </c>
      <c r="L37" s="36" t="s">
        <v>18</v>
      </c>
      <c r="M37" s="36" t="s">
        <v>2</v>
      </c>
    </row>
    <row r="38" spans="1:13" s="4" customFormat="1" ht="22.5" x14ac:dyDescent="0.25">
      <c r="A38" s="32" t="s">
        <v>13</v>
      </c>
      <c r="B38" s="33" t="s">
        <v>141</v>
      </c>
      <c r="C38" s="39">
        <v>58396086000101</v>
      </c>
      <c r="D38" s="36" t="s">
        <v>82</v>
      </c>
      <c r="E38" s="36">
        <v>42917</v>
      </c>
      <c r="F38" s="36">
        <v>43282</v>
      </c>
      <c r="G38" s="41">
        <v>39815</v>
      </c>
      <c r="H38" s="37">
        <v>328.08</v>
      </c>
      <c r="I38" s="37">
        <v>3936.96</v>
      </c>
      <c r="J38" s="35" t="s">
        <v>237</v>
      </c>
      <c r="K38" s="36" t="s">
        <v>78</v>
      </c>
      <c r="L38" s="36" t="s">
        <v>18</v>
      </c>
      <c r="M38" s="36" t="s">
        <v>2</v>
      </c>
    </row>
    <row r="39" spans="1:13" s="4" customFormat="1" ht="35.25" customHeight="1" x14ac:dyDescent="0.25">
      <c r="A39" s="32" t="s">
        <v>83</v>
      </c>
      <c r="B39" s="33" t="s">
        <v>84</v>
      </c>
      <c r="C39" s="39" t="s">
        <v>85</v>
      </c>
      <c r="D39" s="36" t="s">
        <v>86</v>
      </c>
      <c r="E39" s="36">
        <v>42675</v>
      </c>
      <c r="F39" s="36">
        <v>43770</v>
      </c>
      <c r="G39" s="41">
        <v>42217</v>
      </c>
      <c r="H39" s="37">
        <v>7405.28</v>
      </c>
      <c r="I39" s="37">
        <v>88863.3</v>
      </c>
      <c r="J39" s="35" t="s">
        <v>248</v>
      </c>
      <c r="K39" s="36" t="s">
        <v>78</v>
      </c>
      <c r="L39" s="36" t="s">
        <v>18</v>
      </c>
      <c r="M39" s="36" t="s">
        <v>2</v>
      </c>
    </row>
    <row r="40" spans="1:13" s="4" customFormat="1" ht="45" customHeight="1" x14ac:dyDescent="0.25">
      <c r="A40" s="32" t="s">
        <v>13</v>
      </c>
      <c r="B40" s="33" t="s">
        <v>87</v>
      </c>
      <c r="C40" s="39">
        <v>1126946000161</v>
      </c>
      <c r="D40" s="36" t="s">
        <v>88</v>
      </c>
      <c r="E40" s="36">
        <v>42826</v>
      </c>
      <c r="F40" s="36">
        <v>43191</v>
      </c>
      <c r="G40" s="41">
        <v>40184</v>
      </c>
      <c r="H40" s="37">
        <v>33800</v>
      </c>
      <c r="I40" s="37">
        <v>406570.69</v>
      </c>
      <c r="J40" s="35" t="s">
        <v>245</v>
      </c>
      <c r="K40" s="36" t="s">
        <v>164</v>
      </c>
      <c r="L40" s="36" t="s">
        <v>18</v>
      </c>
      <c r="M40" s="36" t="s">
        <v>2</v>
      </c>
    </row>
    <row r="41" spans="1:13" s="4" customFormat="1" ht="26.25" customHeight="1" x14ac:dyDescent="0.25">
      <c r="A41" s="32" t="s">
        <v>13</v>
      </c>
      <c r="B41" s="33" t="s">
        <v>162</v>
      </c>
      <c r="C41" s="45" t="s">
        <v>163</v>
      </c>
      <c r="D41" s="36" t="s">
        <v>174</v>
      </c>
      <c r="E41" s="36">
        <v>42856</v>
      </c>
      <c r="F41" s="36">
        <v>43221</v>
      </c>
      <c r="G41" s="41">
        <v>42856</v>
      </c>
      <c r="H41" s="37">
        <v>34075.599999999999</v>
      </c>
      <c r="I41" s="37">
        <v>266881.58</v>
      </c>
      <c r="J41" s="35" t="s">
        <v>237</v>
      </c>
      <c r="K41" s="36" t="s">
        <v>164</v>
      </c>
      <c r="L41" s="36" t="s">
        <v>18</v>
      </c>
      <c r="M41" s="36" t="s">
        <v>2</v>
      </c>
    </row>
    <row r="42" spans="1:13" s="4" customFormat="1" ht="26.25" customHeight="1" x14ac:dyDescent="0.25">
      <c r="A42" s="32" t="s">
        <v>73</v>
      </c>
      <c r="B42" s="33" t="s">
        <v>165</v>
      </c>
      <c r="C42" s="34" t="s">
        <v>166</v>
      </c>
      <c r="D42" s="36" t="s">
        <v>175</v>
      </c>
      <c r="E42" s="36">
        <v>42845</v>
      </c>
      <c r="F42" s="36">
        <v>43941</v>
      </c>
      <c r="G42" s="41">
        <v>42845</v>
      </c>
      <c r="H42" s="37">
        <v>145.69999999999999</v>
      </c>
      <c r="I42" s="37">
        <v>1218.72</v>
      </c>
      <c r="J42" s="35" t="s">
        <v>237</v>
      </c>
      <c r="K42" s="36" t="s">
        <v>167</v>
      </c>
      <c r="L42" s="36" t="s">
        <v>18</v>
      </c>
      <c r="M42" s="36" t="s">
        <v>2</v>
      </c>
    </row>
    <row r="43" spans="1:13" s="4" customFormat="1" ht="26.25" customHeight="1" x14ac:dyDescent="0.25">
      <c r="A43" s="32" t="s">
        <v>73</v>
      </c>
      <c r="B43" s="33" t="s">
        <v>165</v>
      </c>
      <c r="C43" s="34" t="s">
        <v>166</v>
      </c>
      <c r="D43" s="36" t="s">
        <v>176</v>
      </c>
      <c r="E43" s="36">
        <v>42845</v>
      </c>
      <c r="F43" s="36">
        <v>43941</v>
      </c>
      <c r="G43" s="41">
        <v>42845</v>
      </c>
      <c r="H43" s="37">
        <v>4936.3999999999996</v>
      </c>
      <c r="I43" s="37">
        <v>40478.480000000003</v>
      </c>
      <c r="J43" s="35" t="s">
        <v>237</v>
      </c>
      <c r="K43" s="36" t="s">
        <v>167</v>
      </c>
      <c r="L43" s="36" t="s">
        <v>18</v>
      </c>
      <c r="M43" s="36" t="s">
        <v>2</v>
      </c>
    </row>
    <row r="44" spans="1:13" s="4" customFormat="1" ht="26.25" customHeight="1" x14ac:dyDescent="0.25">
      <c r="A44" s="48" t="s">
        <v>48</v>
      </c>
      <c r="B44" s="33" t="s">
        <v>169</v>
      </c>
      <c r="C44" s="40">
        <v>2558157000162</v>
      </c>
      <c r="D44" s="36" t="s">
        <v>89</v>
      </c>
      <c r="E44" s="36">
        <v>42545</v>
      </c>
      <c r="F44" s="36">
        <v>43275</v>
      </c>
      <c r="G44" s="49">
        <v>42545</v>
      </c>
      <c r="H44" s="37">
        <v>7386</v>
      </c>
      <c r="I44" s="37">
        <v>88633.54</v>
      </c>
      <c r="J44" s="35" t="s">
        <v>245</v>
      </c>
      <c r="K44" s="36" t="s">
        <v>90</v>
      </c>
      <c r="L44" s="36" t="s">
        <v>18</v>
      </c>
      <c r="M44" s="36" t="s">
        <v>2</v>
      </c>
    </row>
    <row r="45" spans="1:13" s="4" customFormat="1" ht="26.25" customHeight="1" x14ac:dyDescent="0.25">
      <c r="A45" s="48" t="s">
        <v>177</v>
      </c>
      <c r="B45" s="33" t="s">
        <v>169</v>
      </c>
      <c r="C45" s="40">
        <v>2558157000162</v>
      </c>
      <c r="D45" s="35" t="s">
        <v>91</v>
      </c>
      <c r="E45" s="36">
        <v>43040</v>
      </c>
      <c r="F45" s="36">
        <v>44045</v>
      </c>
      <c r="G45" s="49">
        <v>41683</v>
      </c>
      <c r="H45" s="37">
        <v>12632</v>
      </c>
      <c r="I45" s="37">
        <v>151587.63</v>
      </c>
      <c r="J45" s="35" t="s">
        <v>245</v>
      </c>
      <c r="K45" s="35" t="s">
        <v>90</v>
      </c>
      <c r="L45" s="36" t="s">
        <v>18</v>
      </c>
      <c r="M45" s="36" t="s">
        <v>2</v>
      </c>
    </row>
    <row r="46" spans="1:13" s="4" customFormat="1" ht="26.25" customHeight="1" x14ac:dyDescent="0.25">
      <c r="A46" s="48" t="s">
        <v>48</v>
      </c>
      <c r="B46" s="33" t="s">
        <v>169</v>
      </c>
      <c r="C46" s="40">
        <v>2558157000162</v>
      </c>
      <c r="D46" s="36" t="s">
        <v>92</v>
      </c>
      <c r="E46" s="36">
        <v>42917</v>
      </c>
      <c r="F46" s="36">
        <v>44013</v>
      </c>
      <c r="G46" s="49">
        <v>41821</v>
      </c>
      <c r="H46" s="37">
        <v>645</v>
      </c>
      <c r="I46" s="37">
        <v>6450.86</v>
      </c>
      <c r="J46" s="35" t="s">
        <v>245</v>
      </c>
      <c r="K46" s="36" t="s">
        <v>93</v>
      </c>
      <c r="L46" s="36" t="s">
        <v>18</v>
      </c>
      <c r="M46" s="36" t="s">
        <v>2</v>
      </c>
    </row>
    <row r="47" spans="1:13" s="4" customFormat="1" ht="26.25" customHeight="1" x14ac:dyDescent="0.25">
      <c r="A47" s="32" t="s">
        <v>13</v>
      </c>
      <c r="B47" s="33" t="s">
        <v>169</v>
      </c>
      <c r="C47" s="39">
        <v>2558157000162</v>
      </c>
      <c r="D47" s="36" t="s">
        <v>123</v>
      </c>
      <c r="E47" s="36">
        <v>42891</v>
      </c>
      <c r="F47" s="35">
        <v>43987</v>
      </c>
      <c r="G47" s="41">
        <v>41683</v>
      </c>
      <c r="H47" s="37">
        <v>2200</v>
      </c>
      <c r="I47" s="38">
        <v>29533.67</v>
      </c>
      <c r="J47" s="35" t="s">
        <v>237</v>
      </c>
      <c r="K47" s="36" t="s">
        <v>124</v>
      </c>
      <c r="L47" s="36" t="s">
        <v>18</v>
      </c>
      <c r="M47" s="36" t="s">
        <v>2</v>
      </c>
    </row>
    <row r="48" spans="1:13" s="4" customFormat="1" ht="26.25" customHeight="1" x14ac:dyDescent="0.25">
      <c r="A48" s="32" t="s">
        <v>13</v>
      </c>
      <c r="B48" s="33" t="s">
        <v>169</v>
      </c>
      <c r="C48" s="39">
        <v>2558157000162</v>
      </c>
      <c r="D48" s="36" t="s">
        <v>94</v>
      </c>
      <c r="E48" s="36">
        <v>42891</v>
      </c>
      <c r="F48" s="36">
        <v>43987</v>
      </c>
      <c r="G48" s="41">
        <v>41883</v>
      </c>
      <c r="H48" s="37">
        <v>2200</v>
      </c>
      <c r="I48" s="38">
        <v>31195.14</v>
      </c>
      <c r="J48" s="35" t="s">
        <v>237</v>
      </c>
      <c r="K48" s="36" t="s">
        <v>95</v>
      </c>
      <c r="L48" s="36" t="s">
        <v>18</v>
      </c>
      <c r="M48" s="36" t="s">
        <v>2</v>
      </c>
    </row>
    <row r="49" spans="1:29" s="4" customFormat="1" ht="26.25" customHeight="1" x14ac:dyDescent="0.25">
      <c r="A49" s="32" t="s">
        <v>13</v>
      </c>
      <c r="B49" s="33" t="s">
        <v>169</v>
      </c>
      <c r="C49" s="40">
        <v>2558157000162</v>
      </c>
      <c r="D49" s="35" t="s">
        <v>96</v>
      </c>
      <c r="E49" s="36">
        <v>42979</v>
      </c>
      <c r="F49" s="35">
        <v>44045</v>
      </c>
      <c r="G49" s="35">
        <v>41883</v>
      </c>
      <c r="H49" s="37">
        <v>1025.52</v>
      </c>
      <c r="I49" s="38">
        <v>12252.44</v>
      </c>
      <c r="J49" s="35" t="s">
        <v>237</v>
      </c>
      <c r="K49" s="35" t="s">
        <v>95</v>
      </c>
      <c r="L49" s="36" t="s">
        <v>18</v>
      </c>
      <c r="M49" s="36" t="s">
        <v>2</v>
      </c>
    </row>
    <row r="50" spans="1:29" s="4" customFormat="1" ht="26.25" customHeight="1" x14ac:dyDescent="0.25">
      <c r="A50" s="32" t="s">
        <v>13</v>
      </c>
      <c r="B50" s="33" t="s">
        <v>169</v>
      </c>
      <c r="C50" s="40">
        <v>2558157000162</v>
      </c>
      <c r="D50" s="35" t="s">
        <v>97</v>
      </c>
      <c r="E50" s="36">
        <v>42979</v>
      </c>
      <c r="F50" s="35">
        <v>44045</v>
      </c>
      <c r="G50" s="35">
        <v>41883</v>
      </c>
      <c r="H50" s="37">
        <v>1025.52</v>
      </c>
      <c r="I50" s="38">
        <v>12252.44</v>
      </c>
      <c r="J50" s="35" t="s">
        <v>237</v>
      </c>
      <c r="K50" s="35" t="s">
        <v>95</v>
      </c>
      <c r="L50" s="36" t="s">
        <v>18</v>
      </c>
      <c r="M50" s="36" t="s">
        <v>2</v>
      </c>
    </row>
    <row r="51" spans="1:29" s="4" customFormat="1" ht="26.25" customHeight="1" x14ac:dyDescent="0.25">
      <c r="A51" s="32" t="s">
        <v>13</v>
      </c>
      <c r="B51" s="33" t="s">
        <v>169</v>
      </c>
      <c r="C51" s="40">
        <v>2558157000162</v>
      </c>
      <c r="D51" s="35" t="s">
        <v>98</v>
      </c>
      <c r="E51" s="36">
        <v>42979</v>
      </c>
      <c r="F51" s="35">
        <v>44045</v>
      </c>
      <c r="G51" s="35">
        <v>41883</v>
      </c>
      <c r="H51" s="37">
        <v>1025.52</v>
      </c>
      <c r="I51" s="38">
        <v>12252.44</v>
      </c>
      <c r="J51" s="35" t="s">
        <v>237</v>
      </c>
      <c r="K51" s="35" t="s">
        <v>95</v>
      </c>
      <c r="L51" s="36" t="s">
        <v>18</v>
      </c>
      <c r="M51" s="36" t="s">
        <v>2</v>
      </c>
    </row>
    <row r="52" spans="1:29" s="4" customFormat="1" ht="26.25" customHeight="1" x14ac:dyDescent="0.25">
      <c r="A52" s="32" t="s">
        <v>13</v>
      </c>
      <c r="B52" s="33" t="s">
        <v>169</v>
      </c>
      <c r="C52" s="40">
        <v>2558157000162</v>
      </c>
      <c r="D52" s="35" t="s">
        <v>99</v>
      </c>
      <c r="E52" s="36">
        <v>41883</v>
      </c>
      <c r="F52" s="36">
        <v>42772</v>
      </c>
      <c r="G52" s="35">
        <v>41883</v>
      </c>
      <c r="H52" s="37">
        <v>1014.76</v>
      </c>
      <c r="I52" s="38">
        <v>1833.12</v>
      </c>
      <c r="J52" s="35" t="s">
        <v>237</v>
      </c>
      <c r="K52" s="35" t="s">
        <v>95</v>
      </c>
      <c r="L52" s="36" t="s">
        <v>18</v>
      </c>
      <c r="M52" s="36" t="s">
        <v>3</v>
      </c>
    </row>
    <row r="53" spans="1:29" s="4" customFormat="1" ht="26.25" customHeight="1" x14ac:dyDescent="0.25">
      <c r="A53" s="32" t="s">
        <v>13</v>
      </c>
      <c r="B53" s="33" t="s">
        <v>169</v>
      </c>
      <c r="C53" s="40">
        <v>2558157000162</v>
      </c>
      <c r="D53" s="35" t="s">
        <v>100</v>
      </c>
      <c r="E53" s="36">
        <v>42979</v>
      </c>
      <c r="F53" s="35">
        <v>44045</v>
      </c>
      <c r="G53" s="35">
        <v>41883</v>
      </c>
      <c r="H53" s="37">
        <v>1025.52</v>
      </c>
      <c r="I53" s="38">
        <v>12252.44</v>
      </c>
      <c r="J53" s="35" t="s">
        <v>237</v>
      </c>
      <c r="K53" s="35" t="s">
        <v>95</v>
      </c>
      <c r="L53" s="36" t="s">
        <v>18</v>
      </c>
      <c r="M53" s="36" t="s">
        <v>2</v>
      </c>
    </row>
    <row r="54" spans="1:29" s="4" customFormat="1" ht="26.25" customHeight="1" x14ac:dyDescent="0.25">
      <c r="A54" s="32" t="s">
        <v>13</v>
      </c>
      <c r="B54" s="33" t="s">
        <v>169</v>
      </c>
      <c r="C54" s="40">
        <v>2558157000162</v>
      </c>
      <c r="D54" s="35" t="s">
        <v>101</v>
      </c>
      <c r="E54" s="36">
        <v>42979</v>
      </c>
      <c r="F54" s="35">
        <v>44045</v>
      </c>
      <c r="G54" s="35">
        <v>41883</v>
      </c>
      <c r="H54" s="37">
        <v>1025.52</v>
      </c>
      <c r="I54" s="38">
        <v>12252.44</v>
      </c>
      <c r="J54" s="35" t="s">
        <v>237</v>
      </c>
      <c r="K54" s="35" t="s">
        <v>95</v>
      </c>
      <c r="L54" s="36" t="s">
        <v>18</v>
      </c>
      <c r="M54" s="36" t="s">
        <v>2</v>
      </c>
    </row>
    <row r="55" spans="1:29" s="4" customFormat="1" ht="26.25" customHeight="1" x14ac:dyDescent="0.25">
      <c r="A55" s="32" t="s">
        <v>13</v>
      </c>
      <c r="B55" s="33" t="s">
        <v>169</v>
      </c>
      <c r="C55" s="40">
        <v>2558157000162</v>
      </c>
      <c r="D55" s="35" t="s">
        <v>102</v>
      </c>
      <c r="E55" s="36">
        <v>42979</v>
      </c>
      <c r="F55" s="35">
        <v>44045</v>
      </c>
      <c r="G55" s="35">
        <v>41883</v>
      </c>
      <c r="H55" s="37">
        <v>1025.52</v>
      </c>
      <c r="I55" s="38">
        <v>12252.44</v>
      </c>
      <c r="J55" s="35" t="s">
        <v>237</v>
      </c>
      <c r="K55" s="35" t="s">
        <v>95</v>
      </c>
      <c r="L55" s="36" t="s">
        <v>18</v>
      </c>
      <c r="M55" s="36" t="s">
        <v>2</v>
      </c>
    </row>
    <row r="56" spans="1:29" s="4" customFormat="1" ht="26.25" customHeight="1" x14ac:dyDescent="0.25">
      <c r="A56" s="32" t="s">
        <v>13</v>
      </c>
      <c r="B56" s="33" t="s">
        <v>169</v>
      </c>
      <c r="C56" s="40">
        <v>2558157000162</v>
      </c>
      <c r="D56" s="35" t="s">
        <v>103</v>
      </c>
      <c r="E56" s="36">
        <v>42979</v>
      </c>
      <c r="F56" s="35">
        <v>44045</v>
      </c>
      <c r="G56" s="35">
        <v>41883</v>
      </c>
      <c r="H56" s="37">
        <v>1025.52</v>
      </c>
      <c r="I56" s="38">
        <v>12252.44</v>
      </c>
      <c r="J56" s="35" t="s">
        <v>237</v>
      </c>
      <c r="K56" s="35" t="s">
        <v>95</v>
      </c>
      <c r="L56" s="36" t="s">
        <v>18</v>
      </c>
      <c r="M56" s="36" t="s">
        <v>2</v>
      </c>
    </row>
    <row r="57" spans="1:29" s="4" customFormat="1" ht="26.25" customHeight="1" x14ac:dyDescent="0.25">
      <c r="A57" s="32" t="s">
        <v>13</v>
      </c>
      <c r="B57" s="33" t="s">
        <v>169</v>
      </c>
      <c r="C57" s="40">
        <v>2558157000162</v>
      </c>
      <c r="D57" s="35" t="s">
        <v>104</v>
      </c>
      <c r="E57" s="36">
        <v>42979</v>
      </c>
      <c r="F57" s="35">
        <v>44045</v>
      </c>
      <c r="G57" s="35">
        <v>41883</v>
      </c>
      <c r="H57" s="37">
        <v>1025.52</v>
      </c>
      <c r="I57" s="38">
        <v>12252.44</v>
      </c>
      <c r="J57" s="35" t="s">
        <v>237</v>
      </c>
      <c r="K57" s="35" t="s">
        <v>95</v>
      </c>
      <c r="L57" s="36" t="s">
        <v>18</v>
      </c>
      <c r="M57" s="36" t="s">
        <v>2</v>
      </c>
    </row>
    <row r="58" spans="1:29" s="4" customFormat="1" ht="26.25" customHeight="1" x14ac:dyDescent="0.25">
      <c r="A58" s="32" t="s">
        <v>13</v>
      </c>
      <c r="B58" s="33" t="s">
        <v>169</v>
      </c>
      <c r="C58" s="40">
        <v>2558157000162</v>
      </c>
      <c r="D58" s="35" t="s">
        <v>105</v>
      </c>
      <c r="E58" s="36">
        <v>42979</v>
      </c>
      <c r="F58" s="35">
        <v>44045</v>
      </c>
      <c r="G58" s="35">
        <v>41883</v>
      </c>
      <c r="H58" s="37">
        <v>1025.52</v>
      </c>
      <c r="I58" s="38">
        <v>12252.44</v>
      </c>
      <c r="J58" s="35" t="s">
        <v>237</v>
      </c>
      <c r="K58" s="35" t="s">
        <v>95</v>
      </c>
      <c r="L58" s="36" t="s">
        <v>18</v>
      </c>
      <c r="M58" s="36" t="s">
        <v>2</v>
      </c>
    </row>
    <row r="59" spans="1:29" s="4" customFormat="1" ht="33.75" x14ac:dyDescent="0.25">
      <c r="A59" s="32" t="s">
        <v>13</v>
      </c>
      <c r="B59" s="33" t="s">
        <v>169</v>
      </c>
      <c r="C59" s="40">
        <v>2558157000162</v>
      </c>
      <c r="D59" s="35" t="s">
        <v>106</v>
      </c>
      <c r="E59" s="36">
        <v>42979</v>
      </c>
      <c r="F59" s="35">
        <v>44045</v>
      </c>
      <c r="G59" s="35">
        <v>41883</v>
      </c>
      <c r="H59" s="37">
        <v>1025.52</v>
      </c>
      <c r="I59" s="38">
        <v>12252.44</v>
      </c>
      <c r="J59" s="35" t="s">
        <v>237</v>
      </c>
      <c r="K59" s="35" t="s">
        <v>95</v>
      </c>
      <c r="L59" s="36" t="s">
        <v>18</v>
      </c>
      <c r="M59" s="36" t="s">
        <v>2</v>
      </c>
    </row>
    <row r="60" spans="1:29" s="4" customFormat="1" ht="33.75" x14ac:dyDescent="0.25">
      <c r="A60" s="32" t="s">
        <v>13</v>
      </c>
      <c r="B60" s="33" t="s">
        <v>169</v>
      </c>
      <c r="C60" s="40">
        <v>2558157000162</v>
      </c>
      <c r="D60" s="35" t="s">
        <v>107</v>
      </c>
      <c r="E60" s="36">
        <v>42979</v>
      </c>
      <c r="F60" s="35">
        <v>44045</v>
      </c>
      <c r="G60" s="35">
        <v>41883</v>
      </c>
      <c r="H60" s="37">
        <v>1025.52</v>
      </c>
      <c r="I60" s="38">
        <v>12252.44</v>
      </c>
      <c r="J60" s="35" t="s">
        <v>237</v>
      </c>
      <c r="K60" s="35" t="s">
        <v>95</v>
      </c>
      <c r="L60" s="36" t="s">
        <v>18</v>
      </c>
      <c r="M60" s="36" t="s">
        <v>2</v>
      </c>
    </row>
    <row r="61" spans="1:29" s="4" customFormat="1" ht="33.75" x14ac:dyDescent="0.25">
      <c r="A61" s="32" t="s">
        <v>13</v>
      </c>
      <c r="B61" s="33" t="s">
        <v>169</v>
      </c>
      <c r="C61" s="40">
        <v>2558157000162</v>
      </c>
      <c r="D61" s="35" t="s">
        <v>108</v>
      </c>
      <c r="E61" s="36">
        <v>42979</v>
      </c>
      <c r="F61" s="35">
        <v>44045</v>
      </c>
      <c r="G61" s="35">
        <v>41883</v>
      </c>
      <c r="H61" s="37">
        <v>1025.52</v>
      </c>
      <c r="I61" s="38">
        <v>12252.44</v>
      </c>
      <c r="J61" s="35" t="s">
        <v>237</v>
      </c>
      <c r="K61" s="35" t="s">
        <v>95</v>
      </c>
      <c r="L61" s="36" t="s">
        <v>18</v>
      </c>
      <c r="M61" s="36" t="s">
        <v>2</v>
      </c>
      <c r="AC61" s="4" t="s">
        <v>249</v>
      </c>
    </row>
    <row r="62" spans="1:29" s="4" customFormat="1" ht="33.75" x14ac:dyDescent="0.25">
      <c r="A62" s="32" t="s">
        <v>13</v>
      </c>
      <c r="B62" s="33" t="s">
        <v>169</v>
      </c>
      <c r="C62" s="40">
        <v>2558157000162</v>
      </c>
      <c r="D62" s="35" t="s">
        <v>109</v>
      </c>
      <c r="E62" s="36">
        <v>42979</v>
      </c>
      <c r="F62" s="35">
        <v>44045</v>
      </c>
      <c r="G62" s="35">
        <v>41883</v>
      </c>
      <c r="H62" s="37">
        <v>1025.52</v>
      </c>
      <c r="I62" s="38">
        <v>12252.44</v>
      </c>
      <c r="J62" s="35" t="s">
        <v>237</v>
      </c>
      <c r="K62" s="35" t="s">
        <v>95</v>
      </c>
      <c r="L62" s="36" t="s">
        <v>18</v>
      </c>
      <c r="M62" s="36" t="s">
        <v>2</v>
      </c>
    </row>
    <row r="63" spans="1:29" s="4" customFormat="1" ht="45" x14ac:dyDescent="0.25">
      <c r="A63" s="32" t="s">
        <v>13</v>
      </c>
      <c r="B63" s="33" t="s">
        <v>169</v>
      </c>
      <c r="C63" s="40">
        <v>2558157000162</v>
      </c>
      <c r="D63" s="35" t="s">
        <v>110</v>
      </c>
      <c r="E63" s="36">
        <v>42979</v>
      </c>
      <c r="F63" s="35">
        <v>44045</v>
      </c>
      <c r="G63" s="35">
        <v>41883</v>
      </c>
      <c r="H63" s="37">
        <v>1025.52</v>
      </c>
      <c r="I63" s="38">
        <v>12252.44</v>
      </c>
      <c r="J63" s="35" t="s">
        <v>237</v>
      </c>
      <c r="K63" s="35" t="s">
        <v>95</v>
      </c>
      <c r="L63" s="36" t="s">
        <v>18</v>
      </c>
      <c r="M63" s="36" t="s">
        <v>2</v>
      </c>
    </row>
    <row r="64" spans="1:29" s="4" customFormat="1" ht="33.75" x14ac:dyDescent="0.25">
      <c r="A64" s="32" t="s">
        <v>13</v>
      </c>
      <c r="B64" s="33" t="s">
        <v>169</v>
      </c>
      <c r="C64" s="40">
        <v>2558157000162</v>
      </c>
      <c r="D64" s="35" t="s">
        <v>111</v>
      </c>
      <c r="E64" s="36">
        <v>42979</v>
      </c>
      <c r="F64" s="35">
        <v>44045</v>
      </c>
      <c r="G64" s="35">
        <v>41883</v>
      </c>
      <c r="H64" s="37">
        <v>1025.52</v>
      </c>
      <c r="I64" s="38">
        <v>12252.44</v>
      </c>
      <c r="J64" s="35" t="s">
        <v>237</v>
      </c>
      <c r="K64" s="35" t="s">
        <v>95</v>
      </c>
      <c r="L64" s="36" t="s">
        <v>18</v>
      </c>
      <c r="M64" s="36" t="s">
        <v>2</v>
      </c>
    </row>
    <row r="65" spans="1:13" s="4" customFormat="1" ht="33.75" x14ac:dyDescent="0.25">
      <c r="A65" s="32" t="s">
        <v>13</v>
      </c>
      <c r="B65" s="33" t="s">
        <v>169</v>
      </c>
      <c r="C65" s="40">
        <v>2558157000162</v>
      </c>
      <c r="D65" s="35" t="s">
        <v>112</v>
      </c>
      <c r="E65" s="36">
        <v>41883</v>
      </c>
      <c r="F65" s="35">
        <v>42772</v>
      </c>
      <c r="G65" s="35">
        <v>41883</v>
      </c>
      <c r="H65" s="37">
        <v>1014.76</v>
      </c>
      <c r="I65" s="38">
        <v>1833.11</v>
      </c>
      <c r="J65" s="35" t="s">
        <v>237</v>
      </c>
      <c r="K65" s="35" t="s">
        <v>95</v>
      </c>
      <c r="L65" s="36" t="s">
        <v>18</v>
      </c>
      <c r="M65" s="36" t="s">
        <v>3</v>
      </c>
    </row>
    <row r="66" spans="1:13" s="4" customFormat="1" ht="45" x14ac:dyDescent="0.25">
      <c r="A66" s="32" t="s">
        <v>13</v>
      </c>
      <c r="B66" s="33" t="s">
        <v>169</v>
      </c>
      <c r="C66" s="40">
        <v>2558157000162</v>
      </c>
      <c r="D66" s="35" t="s">
        <v>113</v>
      </c>
      <c r="E66" s="36">
        <v>42979</v>
      </c>
      <c r="F66" s="35">
        <v>44045</v>
      </c>
      <c r="G66" s="35">
        <v>41883</v>
      </c>
      <c r="H66" s="37">
        <v>1025.52</v>
      </c>
      <c r="I66" s="38">
        <v>12252.44</v>
      </c>
      <c r="J66" s="35" t="s">
        <v>237</v>
      </c>
      <c r="K66" s="35" t="s">
        <v>95</v>
      </c>
      <c r="L66" s="36" t="s">
        <v>18</v>
      </c>
      <c r="M66" s="36" t="s">
        <v>2</v>
      </c>
    </row>
    <row r="67" spans="1:13" s="4" customFormat="1" ht="33.75" x14ac:dyDescent="0.25">
      <c r="A67" s="32" t="s">
        <v>13</v>
      </c>
      <c r="B67" s="33" t="s">
        <v>169</v>
      </c>
      <c r="C67" s="40">
        <v>2558157000162</v>
      </c>
      <c r="D67" s="35" t="s">
        <v>114</v>
      </c>
      <c r="E67" s="36">
        <v>42979</v>
      </c>
      <c r="F67" s="35">
        <v>44045</v>
      </c>
      <c r="G67" s="35">
        <v>41883</v>
      </c>
      <c r="H67" s="37">
        <v>1025.52</v>
      </c>
      <c r="I67" s="38">
        <v>12252.44</v>
      </c>
      <c r="J67" s="35" t="s">
        <v>237</v>
      </c>
      <c r="K67" s="35" t="s">
        <v>95</v>
      </c>
      <c r="L67" s="36" t="s">
        <v>18</v>
      </c>
      <c r="M67" s="36" t="s">
        <v>2</v>
      </c>
    </row>
    <row r="68" spans="1:13" s="4" customFormat="1" ht="33.75" x14ac:dyDescent="0.25">
      <c r="A68" s="32" t="s">
        <v>13</v>
      </c>
      <c r="B68" s="33" t="s">
        <v>169</v>
      </c>
      <c r="C68" s="40">
        <v>2558157000162</v>
      </c>
      <c r="D68" s="35" t="s">
        <v>115</v>
      </c>
      <c r="E68" s="36">
        <v>41883</v>
      </c>
      <c r="F68" s="35">
        <v>42772</v>
      </c>
      <c r="G68" s="35">
        <v>41883</v>
      </c>
      <c r="H68" s="37">
        <v>1014.76</v>
      </c>
      <c r="I68" s="38">
        <v>1833.11</v>
      </c>
      <c r="J68" s="35" t="s">
        <v>237</v>
      </c>
      <c r="K68" s="35" t="s">
        <v>95</v>
      </c>
      <c r="L68" s="36" t="s">
        <v>18</v>
      </c>
      <c r="M68" s="36" t="s">
        <v>3</v>
      </c>
    </row>
    <row r="69" spans="1:13" s="4" customFormat="1" ht="33.75" x14ac:dyDescent="0.25">
      <c r="A69" s="32" t="s">
        <v>13</v>
      </c>
      <c r="B69" s="33" t="s">
        <v>169</v>
      </c>
      <c r="C69" s="40">
        <v>2558157000162</v>
      </c>
      <c r="D69" s="35" t="s">
        <v>116</v>
      </c>
      <c r="E69" s="36">
        <v>42979</v>
      </c>
      <c r="F69" s="35">
        <v>44045</v>
      </c>
      <c r="G69" s="35">
        <v>41883</v>
      </c>
      <c r="H69" s="37">
        <v>1025.52</v>
      </c>
      <c r="I69" s="38">
        <v>12252.44</v>
      </c>
      <c r="J69" s="35" t="s">
        <v>237</v>
      </c>
      <c r="K69" s="35" t="s">
        <v>95</v>
      </c>
      <c r="L69" s="36" t="s">
        <v>18</v>
      </c>
      <c r="M69" s="36" t="s">
        <v>2</v>
      </c>
    </row>
    <row r="70" spans="1:13" s="4" customFormat="1" ht="33.75" x14ac:dyDescent="0.25">
      <c r="A70" s="32" t="s">
        <v>13</v>
      </c>
      <c r="B70" s="33" t="s">
        <v>169</v>
      </c>
      <c r="C70" s="40">
        <v>2558157000162</v>
      </c>
      <c r="D70" s="35" t="s">
        <v>117</v>
      </c>
      <c r="E70" s="36">
        <v>42979</v>
      </c>
      <c r="F70" s="35">
        <v>44045</v>
      </c>
      <c r="G70" s="35">
        <v>41883</v>
      </c>
      <c r="H70" s="37">
        <v>1025.52</v>
      </c>
      <c r="I70" s="38">
        <v>12252.44</v>
      </c>
      <c r="J70" s="35" t="s">
        <v>237</v>
      </c>
      <c r="K70" s="35" t="s">
        <v>95</v>
      </c>
      <c r="L70" s="36" t="s">
        <v>18</v>
      </c>
      <c r="M70" s="36" t="s">
        <v>2</v>
      </c>
    </row>
    <row r="71" spans="1:13" s="4" customFormat="1" ht="33.75" x14ac:dyDescent="0.25">
      <c r="A71" s="32" t="s">
        <v>13</v>
      </c>
      <c r="B71" s="33" t="s">
        <v>169</v>
      </c>
      <c r="C71" s="40">
        <v>2558157000162</v>
      </c>
      <c r="D71" s="35" t="s">
        <v>118</v>
      </c>
      <c r="E71" s="35">
        <v>42979</v>
      </c>
      <c r="F71" s="35">
        <v>44045</v>
      </c>
      <c r="G71" s="35">
        <v>41883</v>
      </c>
      <c r="H71" s="37">
        <v>1025.52</v>
      </c>
      <c r="I71" s="38">
        <v>12252.44</v>
      </c>
      <c r="J71" s="35" t="s">
        <v>237</v>
      </c>
      <c r="K71" s="35" t="s">
        <v>95</v>
      </c>
      <c r="L71" s="36" t="s">
        <v>18</v>
      </c>
      <c r="M71" s="36" t="s">
        <v>2</v>
      </c>
    </row>
    <row r="72" spans="1:13" s="4" customFormat="1" ht="33.75" x14ac:dyDescent="0.25">
      <c r="A72" s="32" t="s">
        <v>13</v>
      </c>
      <c r="B72" s="33" t="s">
        <v>169</v>
      </c>
      <c r="C72" s="40">
        <v>2558157000162</v>
      </c>
      <c r="D72" s="35" t="s">
        <v>119</v>
      </c>
      <c r="E72" s="35">
        <v>42979</v>
      </c>
      <c r="F72" s="35">
        <v>44045</v>
      </c>
      <c r="G72" s="35">
        <v>41883</v>
      </c>
      <c r="H72" s="37">
        <v>1025.52</v>
      </c>
      <c r="I72" s="38">
        <v>12252.44</v>
      </c>
      <c r="J72" s="35" t="s">
        <v>237</v>
      </c>
      <c r="K72" s="35" t="s">
        <v>95</v>
      </c>
      <c r="L72" s="36" t="s">
        <v>18</v>
      </c>
      <c r="M72" s="36" t="s">
        <v>2</v>
      </c>
    </row>
    <row r="73" spans="1:13" s="4" customFormat="1" ht="33.75" x14ac:dyDescent="0.25">
      <c r="A73" s="32" t="s">
        <v>13</v>
      </c>
      <c r="B73" s="33" t="s">
        <v>169</v>
      </c>
      <c r="C73" s="40">
        <v>2558157000162</v>
      </c>
      <c r="D73" s="35" t="s">
        <v>120</v>
      </c>
      <c r="E73" s="35">
        <v>42979</v>
      </c>
      <c r="F73" s="35">
        <v>44045</v>
      </c>
      <c r="G73" s="35">
        <v>41883</v>
      </c>
      <c r="H73" s="37">
        <v>1025.52</v>
      </c>
      <c r="I73" s="38">
        <v>12252.44</v>
      </c>
      <c r="J73" s="35" t="s">
        <v>237</v>
      </c>
      <c r="K73" s="35" t="s">
        <v>95</v>
      </c>
      <c r="L73" s="36" t="s">
        <v>18</v>
      </c>
      <c r="M73" s="36" t="s">
        <v>2</v>
      </c>
    </row>
    <row r="74" spans="1:13" s="4" customFormat="1" ht="33.75" x14ac:dyDescent="0.25">
      <c r="A74" s="32" t="s">
        <v>13</v>
      </c>
      <c r="B74" s="33" t="s">
        <v>169</v>
      </c>
      <c r="C74" s="40">
        <v>2558157000162</v>
      </c>
      <c r="D74" s="35" t="s">
        <v>121</v>
      </c>
      <c r="E74" s="35">
        <v>42979</v>
      </c>
      <c r="F74" s="35">
        <v>44045</v>
      </c>
      <c r="G74" s="35">
        <v>41883</v>
      </c>
      <c r="H74" s="37">
        <v>1025.52</v>
      </c>
      <c r="I74" s="38">
        <v>12252.44</v>
      </c>
      <c r="J74" s="35" t="s">
        <v>237</v>
      </c>
      <c r="K74" s="35" t="s">
        <v>95</v>
      </c>
      <c r="L74" s="36" t="s">
        <v>18</v>
      </c>
      <c r="M74" s="36" t="s">
        <v>2</v>
      </c>
    </row>
    <row r="75" spans="1:13" s="4" customFormat="1" ht="33.75" x14ac:dyDescent="0.25">
      <c r="A75" s="32" t="s">
        <v>13</v>
      </c>
      <c r="B75" s="33" t="s">
        <v>169</v>
      </c>
      <c r="C75" s="40">
        <v>2558157000162</v>
      </c>
      <c r="D75" s="35" t="s">
        <v>122</v>
      </c>
      <c r="E75" s="35">
        <v>42979</v>
      </c>
      <c r="F75" s="35">
        <v>44045</v>
      </c>
      <c r="G75" s="35">
        <v>41883</v>
      </c>
      <c r="H75" s="37">
        <v>1025.52</v>
      </c>
      <c r="I75" s="38">
        <v>12252.44</v>
      </c>
      <c r="J75" s="35" t="s">
        <v>237</v>
      </c>
      <c r="K75" s="35" t="s">
        <v>95</v>
      </c>
      <c r="L75" s="36" t="s">
        <v>18</v>
      </c>
      <c r="M75" s="36" t="s">
        <v>2</v>
      </c>
    </row>
    <row r="76" spans="1:13" s="4" customFormat="1" ht="26.25" customHeight="1" x14ac:dyDescent="0.25">
      <c r="A76" s="32" t="s">
        <v>125</v>
      </c>
      <c r="B76" s="33" t="s">
        <v>126</v>
      </c>
      <c r="C76" s="39">
        <v>59105999000186</v>
      </c>
      <c r="D76" s="36" t="s">
        <v>127</v>
      </c>
      <c r="E76" s="36">
        <v>43040</v>
      </c>
      <c r="F76" s="36">
        <v>43405</v>
      </c>
      <c r="G76" s="36">
        <v>40575</v>
      </c>
      <c r="H76" s="37">
        <v>59</v>
      </c>
      <c r="I76" s="37">
        <v>708</v>
      </c>
      <c r="J76" s="35" t="s">
        <v>237</v>
      </c>
      <c r="K76" s="36" t="s">
        <v>128</v>
      </c>
      <c r="L76" s="36" t="s">
        <v>18</v>
      </c>
      <c r="M76" s="36" t="s">
        <v>2</v>
      </c>
    </row>
    <row r="77" spans="1:13" s="4" customFormat="1" ht="26.25" customHeight="1" x14ac:dyDescent="0.25">
      <c r="A77" s="32" t="s">
        <v>125</v>
      </c>
      <c r="B77" s="33" t="s">
        <v>126</v>
      </c>
      <c r="C77" s="39">
        <v>59105999000186</v>
      </c>
      <c r="D77" s="36" t="s">
        <v>127</v>
      </c>
      <c r="E77" s="36">
        <v>43040</v>
      </c>
      <c r="F77" s="36">
        <v>43405</v>
      </c>
      <c r="G77" s="36">
        <v>40575</v>
      </c>
      <c r="H77" s="37">
        <v>59</v>
      </c>
      <c r="I77" s="37">
        <v>708</v>
      </c>
      <c r="J77" s="35" t="s">
        <v>237</v>
      </c>
      <c r="K77" s="36" t="s">
        <v>128</v>
      </c>
      <c r="L77" s="36" t="s">
        <v>18</v>
      </c>
      <c r="M77" s="36" t="s">
        <v>2</v>
      </c>
    </row>
    <row r="78" spans="1:13" s="4" customFormat="1" ht="26.25" customHeight="1" x14ac:dyDescent="0.25">
      <c r="A78" s="32" t="s">
        <v>125</v>
      </c>
      <c r="B78" s="33" t="s">
        <v>126</v>
      </c>
      <c r="C78" s="39">
        <v>59105999000186</v>
      </c>
      <c r="D78" s="36" t="s">
        <v>127</v>
      </c>
      <c r="E78" s="36">
        <v>43040</v>
      </c>
      <c r="F78" s="36">
        <v>43405</v>
      </c>
      <c r="G78" s="36">
        <v>40575</v>
      </c>
      <c r="H78" s="37">
        <v>59</v>
      </c>
      <c r="I78" s="37">
        <v>708</v>
      </c>
      <c r="J78" s="35" t="s">
        <v>237</v>
      </c>
      <c r="K78" s="36" t="s">
        <v>128</v>
      </c>
      <c r="L78" s="36" t="s">
        <v>18</v>
      </c>
      <c r="M78" s="36" t="s">
        <v>2</v>
      </c>
    </row>
    <row r="79" spans="1:13" s="4" customFormat="1" ht="26.25" customHeight="1" x14ac:dyDescent="0.25">
      <c r="A79" s="32" t="s">
        <v>125</v>
      </c>
      <c r="B79" s="33" t="s">
        <v>126</v>
      </c>
      <c r="C79" s="39">
        <v>59105999000186</v>
      </c>
      <c r="D79" s="36" t="s">
        <v>127</v>
      </c>
      <c r="E79" s="36">
        <v>43040</v>
      </c>
      <c r="F79" s="36">
        <v>43405</v>
      </c>
      <c r="G79" s="41">
        <v>41718</v>
      </c>
      <c r="H79" s="37">
        <v>59</v>
      </c>
      <c r="I79" s="37">
        <v>708</v>
      </c>
      <c r="J79" s="35" t="s">
        <v>237</v>
      </c>
      <c r="K79" s="36" t="s">
        <v>128</v>
      </c>
      <c r="L79" s="36" t="s">
        <v>18</v>
      </c>
      <c r="M79" s="36" t="s">
        <v>2</v>
      </c>
    </row>
    <row r="80" spans="1:13" s="4" customFormat="1" ht="26.25" customHeight="1" x14ac:dyDescent="0.25">
      <c r="A80" s="32" t="s">
        <v>125</v>
      </c>
      <c r="B80" s="33" t="s">
        <v>126</v>
      </c>
      <c r="C80" s="39">
        <v>59105999000186</v>
      </c>
      <c r="D80" s="36" t="s">
        <v>127</v>
      </c>
      <c r="E80" s="36">
        <v>43040</v>
      </c>
      <c r="F80" s="36">
        <v>43405</v>
      </c>
      <c r="G80" s="41">
        <v>41718</v>
      </c>
      <c r="H80" s="37">
        <v>59</v>
      </c>
      <c r="I80" s="37">
        <v>708</v>
      </c>
      <c r="J80" s="35" t="s">
        <v>237</v>
      </c>
      <c r="K80" s="36" t="s">
        <v>128</v>
      </c>
      <c r="L80" s="36" t="s">
        <v>18</v>
      </c>
      <c r="M80" s="36" t="s">
        <v>2</v>
      </c>
    </row>
    <row r="81" spans="1:13" s="4" customFormat="1" ht="26.25" customHeight="1" x14ac:dyDescent="0.25">
      <c r="A81" s="32" t="s">
        <v>125</v>
      </c>
      <c r="B81" s="33" t="s">
        <v>126</v>
      </c>
      <c r="C81" s="39">
        <v>59105999000186</v>
      </c>
      <c r="D81" s="36" t="s">
        <v>127</v>
      </c>
      <c r="E81" s="36">
        <v>43040</v>
      </c>
      <c r="F81" s="36">
        <v>43405</v>
      </c>
      <c r="G81" s="41">
        <v>41718</v>
      </c>
      <c r="H81" s="37">
        <v>59</v>
      </c>
      <c r="I81" s="37">
        <v>709.97</v>
      </c>
      <c r="J81" s="35" t="s">
        <v>237</v>
      </c>
      <c r="K81" s="36" t="s">
        <v>128</v>
      </c>
      <c r="L81" s="36" t="s">
        <v>18</v>
      </c>
      <c r="M81" s="36" t="s">
        <v>2</v>
      </c>
    </row>
    <row r="82" spans="1:13" s="8" customFormat="1" ht="26.25" customHeight="1" x14ac:dyDescent="0.25">
      <c r="A82" s="48" t="s">
        <v>13</v>
      </c>
      <c r="B82" s="50" t="s">
        <v>129</v>
      </c>
      <c r="C82" s="40" t="s">
        <v>130</v>
      </c>
      <c r="D82" s="35" t="s">
        <v>131</v>
      </c>
      <c r="E82" s="36">
        <v>42020</v>
      </c>
      <c r="F82" s="36">
        <v>43116</v>
      </c>
      <c r="G82" s="35">
        <v>40924</v>
      </c>
      <c r="H82" s="37">
        <v>995</v>
      </c>
      <c r="I82" s="37">
        <v>11940</v>
      </c>
      <c r="J82" s="35" t="s">
        <v>237</v>
      </c>
      <c r="K82" s="35" t="s">
        <v>142</v>
      </c>
      <c r="L82" s="35" t="s">
        <v>18</v>
      </c>
      <c r="M82" s="36" t="s">
        <v>2</v>
      </c>
    </row>
    <row r="83" spans="1:13" s="4" customFormat="1" ht="26.25" customHeight="1" x14ac:dyDescent="0.25">
      <c r="A83" s="32" t="s">
        <v>13</v>
      </c>
      <c r="B83" s="33" t="s">
        <v>132</v>
      </c>
      <c r="C83" s="51">
        <v>9570818000114</v>
      </c>
      <c r="D83" s="36" t="s">
        <v>133</v>
      </c>
      <c r="E83" s="36">
        <v>42979</v>
      </c>
      <c r="F83" s="36">
        <v>43344</v>
      </c>
      <c r="G83" s="36">
        <v>42737</v>
      </c>
      <c r="H83" s="37">
        <v>1300</v>
      </c>
      <c r="I83" s="37">
        <v>15600</v>
      </c>
      <c r="J83" s="35" t="s">
        <v>237</v>
      </c>
      <c r="K83" s="36" t="s">
        <v>27</v>
      </c>
      <c r="L83" s="36" t="s">
        <v>18</v>
      </c>
      <c r="M83" s="36" t="s">
        <v>2</v>
      </c>
    </row>
    <row r="84" spans="1:13" s="52" customFormat="1" ht="11.25" customHeight="1" x14ac:dyDescent="0.25">
      <c r="A84" s="177"/>
      <c r="B84" s="177"/>
      <c r="C84" s="177"/>
      <c r="D84" s="177"/>
      <c r="E84" s="177"/>
      <c r="F84" s="177"/>
      <c r="G84" s="177"/>
      <c r="H84" s="177"/>
      <c r="I84" s="177"/>
      <c r="J84" s="177"/>
      <c r="K84" s="177"/>
      <c r="L84" s="177"/>
      <c r="M84" s="177"/>
    </row>
    <row r="85" spans="1:13" s="52" customFormat="1" ht="15" customHeight="1" x14ac:dyDescent="0.25">
      <c r="A85" s="177"/>
      <c r="B85" s="177"/>
      <c r="C85" s="177"/>
      <c r="D85" s="177"/>
      <c r="E85" s="177"/>
      <c r="F85" s="177"/>
      <c r="G85" s="177"/>
      <c r="H85" s="177"/>
      <c r="I85" s="177"/>
      <c r="J85" s="177"/>
      <c r="K85" s="177"/>
      <c r="L85" s="177"/>
      <c r="M85" s="177"/>
    </row>
    <row r="86" spans="1:13" s="52" customFormat="1" ht="11.25" x14ac:dyDescent="0.25">
      <c r="A86" s="53"/>
      <c r="B86" s="54"/>
      <c r="C86" s="55"/>
      <c r="D86" s="54"/>
      <c r="E86" s="56"/>
      <c r="F86" s="56"/>
      <c r="G86" s="57"/>
      <c r="H86" s="57"/>
      <c r="I86" s="58"/>
      <c r="J86" s="58"/>
      <c r="K86" s="59"/>
      <c r="L86" s="60"/>
      <c r="M86" s="60"/>
    </row>
    <row r="87" spans="1:13" s="52" customFormat="1" ht="11.25" x14ac:dyDescent="0.25">
      <c r="A87" s="53"/>
      <c r="B87" s="54"/>
      <c r="C87" s="55"/>
      <c r="D87" s="54"/>
      <c r="E87" s="56"/>
      <c r="F87" s="56"/>
      <c r="G87" s="57"/>
      <c r="H87" s="57"/>
      <c r="I87" s="58"/>
      <c r="J87" s="58"/>
      <c r="K87" s="59"/>
      <c r="L87" s="60"/>
      <c r="M87" s="60"/>
    </row>
    <row r="88" spans="1:13" s="52" customFormat="1" ht="11.25" x14ac:dyDescent="0.25">
      <c r="A88" s="53"/>
      <c r="B88" s="54"/>
      <c r="C88" s="55"/>
      <c r="D88" s="54"/>
      <c r="E88" s="56"/>
      <c r="F88" s="56"/>
      <c r="G88" s="57"/>
      <c r="H88" s="57"/>
      <c r="I88" s="58"/>
      <c r="J88" s="58"/>
      <c r="K88" s="59"/>
      <c r="L88" s="60"/>
      <c r="M88" s="60"/>
    </row>
    <row r="89" spans="1:13" s="52" customFormat="1" ht="11.25" x14ac:dyDescent="0.25">
      <c r="A89" s="53"/>
      <c r="B89" s="54"/>
      <c r="C89" s="55"/>
      <c r="D89" s="54"/>
      <c r="E89" s="56"/>
      <c r="F89" s="56"/>
      <c r="G89" s="57"/>
      <c r="H89" s="57"/>
      <c r="I89" s="58"/>
      <c r="J89" s="58"/>
      <c r="K89" s="59"/>
      <c r="L89" s="60"/>
      <c r="M89" s="60"/>
    </row>
    <row r="90" spans="1:13" s="52" customFormat="1" ht="11.25" x14ac:dyDescent="0.25">
      <c r="A90" s="53"/>
      <c r="B90" s="54"/>
      <c r="C90" s="55"/>
      <c r="D90" s="54"/>
      <c r="E90" s="56"/>
      <c r="F90" s="56"/>
      <c r="G90" s="57"/>
      <c r="H90" s="57"/>
      <c r="I90" s="58"/>
      <c r="J90" s="58"/>
      <c r="K90" s="59"/>
      <c r="L90" s="60"/>
      <c r="M90" s="60"/>
    </row>
    <row r="91" spans="1:13" s="52" customFormat="1" ht="11.25" x14ac:dyDescent="0.25">
      <c r="A91" s="53"/>
      <c r="B91" s="54"/>
      <c r="C91" s="55"/>
      <c r="D91" s="54"/>
      <c r="E91" s="56"/>
      <c r="F91" s="56"/>
      <c r="G91" s="57"/>
      <c r="H91" s="57"/>
      <c r="I91" s="58"/>
      <c r="J91" s="58"/>
      <c r="K91" s="59"/>
      <c r="L91" s="60"/>
      <c r="M91" s="60"/>
    </row>
    <row r="92" spans="1:13" s="52" customFormat="1" ht="11.25" x14ac:dyDescent="0.25">
      <c r="A92" s="53"/>
      <c r="B92" s="54"/>
      <c r="C92" s="55"/>
      <c r="D92" s="54"/>
      <c r="E92" s="56"/>
      <c r="F92" s="56"/>
      <c r="G92" s="57"/>
      <c r="H92" s="57"/>
      <c r="I92" s="58"/>
      <c r="J92" s="58"/>
      <c r="K92" s="59"/>
      <c r="L92" s="60"/>
      <c r="M92" s="60"/>
    </row>
    <row r="93" spans="1:13" s="52" customFormat="1" ht="11.25" x14ac:dyDescent="0.25">
      <c r="A93" s="53"/>
      <c r="B93" s="54"/>
      <c r="C93" s="55"/>
      <c r="D93" s="54"/>
      <c r="E93" s="56"/>
      <c r="F93" s="56"/>
      <c r="G93" s="57"/>
      <c r="H93" s="57"/>
      <c r="I93" s="58"/>
      <c r="J93" s="58"/>
      <c r="K93" s="59"/>
      <c r="L93" s="60"/>
      <c r="M93" s="60"/>
    </row>
    <row r="94" spans="1:13" s="52" customFormat="1" ht="11.25" x14ac:dyDescent="0.25">
      <c r="A94" s="53"/>
      <c r="B94" s="54"/>
      <c r="C94" s="55"/>
      <c r="D94" s="54"/>
      <c r="E94" s="56"/>
      <c r="F94" s="56"/>
      <c r="G94" s="57"/>
      <c r="H94" s="57"/>
      <c r="I94" s="58"/>
      <c r="J94" s="58"/>
      <c r="K94" s="59"/>
      <c r="L94" s="60"/>
      <c r="M94" s="60"/>
    </row>
    <row r="95" spans="1:13" s="52" customFormat="1" ht="11.25" x14ac:dyDescent="0.25">
      <c r="A95" s="53"/>
      <c r="B95" s="54"/>
      <c r="C95" s="55"/>
      <c r="D95" s="54"/>
      <c r="E95" s="56"/>
      <c r="F95" s="56"/>
      <c r="G95" s="57"/>
      <c r="H95" s="57"/>
      <c r="I95" s="58"/>
      <c r="J95" s="58"/>
      <c r="K95" s="59"/>
      <c r="L95" s="60"/>
      <c r="M95" s="60"/>
    </row>
    <row r="96" spans="1:13" s="52" customFormat="1" ht="11.25" x14ac:dyDescent="0.25">
      <c r="A96" s="53"/>
      <c r="B96" s="54"/>
      <c r="C96" s="55"/>
      <c r="D96" s="54"/>
      <c r="E96" s="56"/>
      <c r="F96" s="56"/>
      <c r="G96" s="57"/>
      <c r="H96" s="57"/>
      <c r="I96" s="58"/>
      <c r="J96" s="58"/>
      <c r="K96" s="59"/>
      <c r="L96" s="60"/>
      <c r="M96" s="60"/>
    </row>
    <row r="97" spans="1:13" s="52" customFormat="1" ht="11.25" x14ac:dyDescent="0.25">
      <c r="A97" s="53"/>
      <c r="B97" s="54"/>
      <c r="C97" s="55"/>
      <c r="D97" s="54"/>
      <c r="E97" s="56"/>
      <c r="F97" s="56"/>
      <c r="G97" s="57"/>
      <c r="H97" s="57"/>
      <c r="I97" s="58"/>
      <c r="J97" s="58"/>
      <c r="K97" s="59"/>
      <c r="L97" s="60"/>
      <c r="M97" s="60"/>
    </row>
    <row r="98" spans="1:13" s="52" customFormat="1" ht="11.25" x14ac:dyDescent="0.25">
      <c r="A98" s="53"/>
      <c r="B98" s="54"/>
      <c r="C98" s="55"/>
      <c r="D98" s="54"/>
      <c r="E98" s="56"/>
      <c r="F98" s="56"/>
      <c r="G98" s="57"/>
      <c r="H98" s="57"/>
      <c r="I98" s="58"/>
      <c r="J98" s="58"/>
      <c r="K98" s="59"/>
      <c r="L98" s="60"/>
      <c r="M98" s="60"/>
    </row>
    <row r="99" spans="1:13" s="52" customFormat="1" ht="11.25" x14ac:dyDescent="0.25">
      <c r="A99" s="53"/>
      <c r="B99" s="54"/>
      <c r="C99" s="55"/>
      <c r="D99" s="54"/>
      <c r="E99" s="56"/>
      <c r="F99" s="56"/>
      <c r="G99" s="57"/>
      <c r="H99" s="57"/>
      <c r="I99" s="58"/>
      <c r="J99" s="58"/>
      <c r="K99" s="59"/>
      <c r="L99" s="60"/>
      <c r="M99" s="60"/>
    </row>
    <row r="100" spans="1:13" s="52" customFormat="1" ht="11.25" x14ac:dyDescent="0.25">
      <c r="A100" s="53"/>
      <c r="B100" s="54"/>
      <c r="C100" s="55"/>
      <c r="D100" s="54"/>
      <c r="E100" s="56"/>
      <c r="F100" s="56"/>
      <c r="G100" s="57"/>
      <c r="H100" s="57"/>
      <c r="I100" s="58"/>
      <c r="J100" s="58"/>
      <c r="K100" s="59"/>
      <c r="L100" s="60"/>
      <c r="M100" s="60"/>
    </row>
    <row r="101" spans="1:13" s="52" customFormat="1" ht="11.25" x14ac:dyDescent="0.25">
      <c r="A101" s="53"/>
      <c r="B101" s="54"/>
      <c r="C101" s="55"/>
      <c r="D101" s="54"/>
      <c r="E101" s="56"/>
      <c r="F101" s="56"/>
      <c r="G101" s="57"/>
      <c r="H101" s="57"/>
      <c r="I101" s="58"/>
      <c r="J101" s="58"/>
      <c r="K101" s="59"/>
      <c r="L101" s="60"/>
      <c r="M101" s="60"/>
    </row>
    <row r="102" spans="1:13" s="52" customFormat="1" ht="11.25" x14ac:dyDescent="0.25">
      <c r="A102" s="53"/>
      <c r="B102" s="54"/>
      <c r="C102" s="55"/>
      <c r="D102" s="54"/>
      <c r="E102" s="56"/>
      <c r="F102" s="56"/>
      <c r="G102" s="57"/>
      <c r="H102" s="57"/>
      <c r="I102" s="58"/>
      <c r="J102" s="58"/>
      <c r="K102" s="59"/>
      <c r="L102" s="60"/>
      <c r="M102" s="60"/>
    </row>
    <row r="103" spans="1:13" s="52" customFormat="1" ht="11.25" x14ac:dyDescent="0.25">
      <c r="A103" s="53"/>
      <c r="B103" s="54"/>
      <c r="C103" s="55"/>
      <c r="D103" s="54"/>
      <c r="E103" s="56"/>
      <c r="F103" s="56"/>
      <c r="G103" s="57"/>
      <c r="H103" s="57"/>
      <c r="I103" s="58"/>
      <c r="J103" s="58"/>
      <c r="K103" s="59"/>
      <c r="L103" s="60"/>
      <c r="M103" s="60"/>
    </row>
    <row r="104" spans="1:13" s="52" customFormat="1" ht="11.25" x14ac:dyDescent="0.25">
      <c r="A104" s="53"/>
      <c r="B104" s="54"/>
      <c r="C104" s="55"/>
      <c r="D104" s="54"/>
      <c r="E104" s="56"/>
      <c r="F104" s="56"/>
      <c r="G104" s="57"/>
      <c r="H104" s="57"/>
      <c r="I104" s="58"/>
      <c r="J104" s="58"/>
      <c r="K104" s="59"/>
      <c r="L104" s="60"/>
      <c r="M104" s="60"/>
    </row>
    <row r="105" spans="1:13" s="52" customFormat="1" ht="11.25" x14ac:dyDescent="0.25">
      <c r="A105" s="53"/>
      <c r="B105" s="54"/>
      <c r="C105" s="55"/>
      <c r="D105" s="54"/>
      <c r="E105" s="56"/>
      <c r="F105" s="56"/>
      <c r="G105" s="57"/>
      <c r="H105" s="57"/>
      <c r="I105" s="58"/>
      <c r="J105" s="58"/>
      <c r="K105" s="59"/>
      <c r="L105" s="60"/>
      <c r="M105" s="60"/>
    </row>
    <row r="106" spans="1:13" s="52" customFormat="1" ht="11.25" x14ac:dyDescent="0.25">
      <c r="A106" s="53"/>
      <c r="B106" s="54"/>
      <c r="C106" s="55"/>
      <c r="D106" s="54"/>
      <c r="E106" s="56"/>
      <c r="F106" s="56"/>
      <c r="G106" s="57"/>
      <c r="H106" s="57"/>
      <c r="I106" s="58"/>
      <c r="J106" s="58"/>
      <c r="K106" s="59"/>
      <c r="L106" s="60"/>
      <c r="M106" s="60"/>
    </row>
    <row r="107" spans="1:13" s="52" customFormat="1" ht="11.25" x14ac:dyDescent="0.25">
      <c r="A107" s="53"/>
      <c r="B107" s="54"/>
      <c r="C107" s="55"/>
      <c r="D107" s="54"/>
      <c r="E107" s="56"/>
      <c r="F107" s="56"/>
      <c r="G107" s="57"/>
      <c r="H107" s="57"/>
      <c r="I107" s="58"/>
      <c r="J107" s="58"/>
      <c r="K107" s="59"/>
      <c r="L107" s="60"/>
      <c r="M107" s="60"/>
    </row>
    <row r="108" spans="1:13" s="52" customFormat="1" ht="11.25" x14ac:dyDescent="0.25">
      <c r="A108" s="53"/>
      <c r="B108" s="54"/>
      <c r="C108" s="55"/>
      <c r="D108" s="54"/>
      <c r="E108" s="56"/>
      <c r="F108" s="56"/>
      <c r="G108" s="57"/>
      <c r="H108" s="57"/>
      <c r="I108" s="58"/>
      <c r="J108" s="58"/>
      <c r="K108" s="59"/>
      <c r="L108" s="60"/>
      <c r="M108" s="60"/>
    </row>
    <row r="109" spans="1:13" s="52" customFormat="1" ht="11.25" x14ac:dyDescent="0.25">
      <c r="A109" s="53"/>
      <c r="B109" s="54"/>
      <c r="C109" s="55"/>
      <c r="D109" s="54"/>
      <c r="E109" s="56"/>
      <c r="F109" s="56"/>
      <c r="G109" s="57"/>
      <c r="H109" s="57"/>
      <c r="I109" s="58"/>
      <c r="J109" s="58"/>
      <c r="K109" s="59"/>
      <c r="L109" s="60"/>
      <c r="M109" s="60"/>
    </row>
    <row r="110" spans="1:13" s="52" customFormat="1" ht="11.25" x14ac:dyDescent="0.25">
      <c r="A110" s="53"/>
      <c r="B110" s="54"/>
      <c r="C110" s="55"/>
      <c r="D110" s="54"/>
      <c r="E110" s="56"/>
      <c r="F110" s="56"/>
      <c r="G110" s="57"/>
      <c r="H110" s="57"/>
      <c r="I110" s="58"/>
      <c r="J110" s="58"/>
      <c r="K110" s="59"/>
      <c r="L110" s="60"/>
      <c r="M110" s="60"/>
    </row>
    <row r="111" spans="1:13" s="52" customFormat="1" ht="11.25" x14ac:dyDescent="0.25">
      <c r="A111" s="53"/>
      <c r="B111" s="54"/>
      <c r="C111" s="55"/>
      <c r="D111" s="54"/>
      <c r="E111" s="56"/>
      <c r="F111" s="56"/>
      <c r="G111" s="57"/>
      <c r="H111" s="57"/>
      <c r="I111" s="58"/>
      <c r="J111" s="58"/>
      <c r="K111" s="59"/>
      <c r="L111" s="60"/>
      <c r="M111" s="60"/>
    </row>
    <row r="112" spans="1:13" s="52" customFormat="1" ht="11.25" x14ac:dyDescent="0.25">
      <c r="A112" s="53"/>
      <c r="B112" s="54"/>
      <c r="C112" s="55"/>
      <c r="D112" s="54"/>
      <c r="E112" s="56"/>
      <c r="F112" s="56"/>
      <c r="G112" s="57"/>
      <c r="H112" s="57"/>
      <c r="I112" s="58"/>
      <c r="J112" s="58"/>
      <c r="K112" s="59"/>
      <c r="L112" s="60"/>
      <c r="M112" s="60"/>
    </row>
    <row r="113" spans="1:13" s="52" customFormat="1" ht="11.25" x14ac:dyDescent="0.25">
      <c r="A113" s="53"/>
      <c r="B113" s="54"/>
      <c r="C113" s="55"/>
      <c r="D113" s="54"/>
      <c r="E113" s="56"/>
      <c r="F113" s="56"/>
      <c r="G113" s="57"/>
      <c r="H113" s="57"/>
      <c r="I113" s="58"/>
      <c r="J113" s="58"/>
      <c r="K113" s="59"/>
      <c r="L113" s="60"/>
      <c r="M113" s="60"/>
    </row>
    <row r="114" spans="1:13" s="52" customFormat="1" ht="11.25" x14ac:dyDescent="0.25">
      <c r="A114" s="53"/>
      <c r="B114" s="54"/>
      <c r="C114" s="55"/>
      <c r="D114" s="54"/>
      <c r="E114" s="56"/>
      <c r="F114" s="56"/>
      <c r="G114" s="57"/>
      <c r="H114" s="57"/>
      <c r="I114" s="58"/>
      <c r="J114" s="58"/>
      <c r="K114" s="59"/>
      <c r="L114" s="60"/>
      <c r="M114" s="60"/>
    </row>
    <row r="115" spans="1:13" s="52" customFormat="1" ht="11.25" x14ac:dyDescent="0.25">
      <c r="A115" s="53"/>
      <c r="B115" s="54"/>
      <c r="C115" s="55"/>
      <c r="D115" s="54"/>
      <c r="E115" s="56"/>
      <c r="F115" s="56"/>
      <c r="G115" s="57"/>
      <c r="H115" s="57"/>
      <c r="I115" s="58"/>
      <c r="J115" s="58"/>
      <c r="K115" s="59"/>
      <c r="L115" s="60"/>
      <c r="M115" s="60"/>
    </row>
    <row r="116" spans="1:13" s="52" customFormat="1" ht="11.25" x14ac:dyDescent="0.25">
      <c r="A116" s="53"/>
      <c r="B116" s="54"/>
      <c r="C116" s="55"/>
      <c r="D116" s="54"/>
      <c r="E116" s="56"/>
      <c r="F116" s="56"/>
      <c r="G116" s="57"/>
      <c r="H116" s="57"/>
      <c r="I116" s="58"/>
      <c r="J116" s="58"/>
      <c r="K116" s="59"/>
      <c r="L116" s="60"/>
      <c r="M116" s="60"/>
    </row>
    <row r="117" spans="1:13" s="52" customFormat="1" ht="11.25" x14ac:dyDescent="0.25">
      <c r="A117" s="53"/>
      <c r="B117" s="54"/>
      <c r="C117" s="55"/>
      <c r="D117" s="54"/>
      <c r="E117" s="56"/>
      <c r="F117" s="56"/>
      <c r="G117" s="57"/>
      <c r="H117" s="57"/>
      <c r="I117" s="58"/>
      <c r="J117" s="58"/>
      <c r="K117" s="59"/>
      <c r="L117" s="60"/>
      <c r="M117" s="60"/>
    </row>
    <row r="118" spans="1:13" s="52" customFormat="1" ht="11.25" x14ac:dyDescent="0.25">
      <c r="A118" s="53"/>
      <c r="B118" s="54"/>
      <c r="C118" s="55"/>
      <c r="D118" s="54"/>
      <c r="E118" s="56"/>
      <c r="F118" s="56"/>
      <c r="G118" s="57"/>
      <c r="H118" s="57"/>
      <c r="I118" s="58"/>
      <c r="J118" s="58"/>
      <c r="K118" s="59"/>
      <c r="L118" s="60"/>
      <c r="M118" s="60"/>
    </row>
    <row r="119" spans="1:13" s="52" customFormat="1" ht="11.25" x14ac:dyDescent="0.25">
      <c r="A119" s="53"/>
      <c r="B119" s="54"/>
      <c r="C119" s="55"/>
      <c r="D119" s="54"/>
      <c r="E119" s="56"/>
      <c r="F119" s="56"/>
      <c r="G119" s="57"/>
      <c r="H119" s="57"/>
      <c r="I119" s="58"/>
      <c r="J119" s="58"/>
      <c r="K119" s="59"/>
      <c r="L119" s="60"/>
      <c r="M119" s="60"/>
    </row>
    <row r="120" spans="1:13" s="52" customFormat="1" ht="11.25" x14ac:dyDescent="0.25">
      <c r="A120" s="53"/>
      <c r="B120" s="54"/>
      <c r="C120" s="55"/>
      <c r="D120" s="54"/>
      <c r="E120" s="56"/>
      <c r="F120" s="56"/>
      <c r="G120" s="57"/>
      <c r="H120" s="57"/>
      <c r="I120" s="58"/>
      <c r="J120" s="58"/>
      <c r="K120" s="59"/>
      <c r="L120" s="60"/>
      <c r="M120" s="60"/>
    </row>
    <row r="121" spans="1:13" s="52" customFormat="1" ht="11.25" x14ac:dyDescent="0.25">
      <c r="A121" s="53"/>
      <c r="B121" s="54"/>
      <c r="C121" s="55"/>
      <c r="D121" s="54"/>
      <c r="E121" s="56"/>
      <c r="F121" s="56"/>
      <c r="G121" s="57"/>
      <c r="H121" s="57"/>
      <c r="I121" s="58"/>
      <c r="J121" s="58"/>
      <c r="K121" s="59"/>
      <c r="L121" s="60"/>
      <c r="M121" s="60"/>
    </row>
    <row r="122" spans="1:13" s="52" customFormat="1" ht="11.25" x14ac:dyDescent="0.25">
      <c r="A122" s="53"/>
      <c r="B122" s="54"/>
      <c r="C122" s="55"/>
      <c r="D122" s="54"/>
      <c r="E122" s="56"/>
      <c r="F122" s="56"/>
      <c r="G122" s="57"/>
      <c r="H122" s="57"/>
      <c r="I122" s="58"/>
      <c r="J122" s="58"/>
      <c r="K122" s="59"/>
      <c r="L122" s="60"/>
      <c r="M122" s="60"/>
    </row>
    <row r="123" spans="1:13" s="52" customFormat="1" ht="11.25" x14ac:dyDescent="0.25">
      <c r="A123" s="53"/>
      <c r="B123" s="54"/>
      <c r="C123" s="55"/>
      <c r="D123" s="54"/>
      <c r="E123" s="56"/>
      <c r="F123" s="56"/>
      <c r="G123" s="57"/>
      <c r="H123" s="57"/>
      <c r="I123" s="58"/>
      <c r="J123" s="58"/>
      <c r="K123" s="59"/>
      <c r="L123" s="60"/>
      <c r="M123" s="60"/>
    </row>
    <row r="124" spans="1:13" s="52" customFormat="1" ht="11.25" x14ac:dyDescent="0.25">
      <c r="A124" s="53"/>
      <c r="B124" s="54"/>
      <c r="C124" s="55"/>
      <c r="D124" s="54"/>
      <c r="E124" s="56"/>
      <c r="F124" s="56"/>
      <c r="G124" s="57"/>
      <c r="H124" s="57"/>
      <c r="I124" s="58"/>
      <c r="J124" s="58"/>
      <c r="K124" s="59"/>
      <c r="L124" s="60"/>
      <c r="M124" s="60"/>
    </row>
    <row r="125" spans="1:13" s="52" customFormat="1" ht="11.25" x14ac:dyDescent="0.25">
      <c r="A125" s="53"/>
      <c r="B125" s="54"/>
      <c r="C125" s="55"/>
      <c r="D125" s="54"/>
      <c r="E125" s="56"/>
      <c r="F125" s="56"/>
      <c r="G125" s="57"/>
      <c r="H125" s="57"/>
      <c r="I125" s="58"/>
      <c r="J125" s="58"/>
      <c r="K125" s="59"/>
      <c r="L125" s="60"/>
      <c r="M125" s="60"/>
    </row>
    <row r="126" spans="1:13" s="52" customFormat="1" ht="11.25" x14ac:dyDescent="0.25">
      <c r="A126" s="53"/>
      <c r="B126" s="54"/>
      <c r="C126" s="55"/>
      <c r="D126" s="54"/>
      <c r="E126" s="56"/>
      <c r="F126" s="56"/>
      <c r="G126" s="57"/>
      <c r="H126" s="57"/>
      <c r="I126" s="58"/>
      <c r="J126" s="58"/>
      <c r="K126" s="59"/>
      <c r="L126" s="60"/>
      <c r="M126" s="60"/>
    </row>
    <row r="127" spans="1:13" s="52" customFormat="1" ht="11.25" x14ac:dyDescent="0.25">
      <c r="A127" s="53"/>
      <c r="B127" s="54"/>
      <c r="C127" s="55"/>
      <c r="D127" s="54"/>
      <c r="E127" s="56"/>
      <c r="F127" s="56"/>
      <c r="G127" s="57"/>
      <c r="H127" s="57"/>
      <c r="I127" s="58"/>
      <c r="J127" s="58"/>
      <c r="K127" s="59"/>
      <c r="L127" s="60"/>
      <c r="M127" s="60"/>
    </row>
    <row r="128" spans="1:13" s="52" customFormat="1" ht="11.25" x14ac:dyDescent="0.25">
      <c r="A128" s="53"/>
      <c r="B128" s="54"/>
      <c r="C128" s="55"/>
      <c r="D128" s="54"/>
      <c r="E128" s="56"/>
      <c r="F128" s="56"/>
      <c r="G128" s="57"/>
      <c r="H128" s="57"/>
      <c r="I128" s="58"/>
      <c r="J128" s="58"/>
      <c r="K128" s="59"/>
      <c r="L128" s="60"/>
      <c r="M128" s="60"/>
    </row>
    <row r="129" spans="1:13" s="52" customFormat="1" ht="11.25" x14ac:dyDescent="0.25">
      <c r="A129" s="53"/>
      <c r="B129" s="54"/>
      <c r="C129" s="55"/>
      <c r="D129" s="54"/>
      <c r="E129" s="56"/>
      <c r="F129" s="56"/>
      <c r="G129" s="57"/>
      <c r="H129" s="57"/>
      <c r="I129" s="58"/>
      <c r="J129" s="58"/>
      <c r="K129" s="59"/>
      <c r="L129" s="60"/>
      <c r="M129" s="60"/>
    </row>
    <row r="130" spans="1:13" s="52" customFormat="1" ht="11.25" x14ac:dyDescent="0.25">
      <c r="A130" s="53"/>
      <c r="B130" s="54"/>
      <c r="C130" s="55"/>
      <c r="D130" s="54"/>
      <c r="E130" s="56"/>
      <c r="F130" s="56"/>
      <c r="G130" s="57"/>
      <c r="H130" s="57"/>
      <c r="I130" s="58"/>
      <c r="J130" s="58"/>
      <c r="K130" s="59"/>
      <c r="L130" s="60"/>
      <c r="M130" s="60"/>
    </row>
    <row r="131" spans="1:13" s="52" customFormat="1" ht="11.25" x14ac:dyDescent="0.25">
      <c r="A131" s="53"/>
      <c r="B131" s="54"/>
      <c r="C131" s="55"/>
      <c r="D131" s="54"/>
      <c r="E131" s="56"/>
      <c r="F131" s="56"/>
      <c r="G131" s="57"/>
      <c r="H131" s="57"/>
      <c r="I131" s="58"/>
      <c r="J131" s="58"/>
      <c r="K131" s="59"/>
      <c r="L131" s="60"/>
      <c r="M131" s="60"/>
    </row>
    <row r="132" spans="1:13" s="52" customFormat="1" ht="11.25" x14ac:dyDescent="0.25">
      <c r="A132" s="53"/>
      <c r="B132" s="54"/>
      <c r="C132" s="55"/>
      <c r="D132" s="54"/>
      <c r="E132" s="56"/>
      <c r="F132" s="56"/>
      <c r="G132" s="57"/>
      <c r="H132" s="57"/>
      <c r="I132" s="58"/>
      <c r="J132" s="58"/>
      <c r="K132" s="59"/>
      <c r="L132" s="60"/>
      <c r="M132" s="60"/>
    </row>
    <row r="133" spans="1:13" s="52" customFormat="1" ht="11.25" x14ac:dyDescent="0.25">
      <c r="A133" s="53"/>
      <c r="B133" s="54"/>
      <c r="C133" s="55"/>
      <c r="D133" s="54"/>
      <c r="E133" s="56"/>
      <c r="F133" s="56"/>
      <c r="G133" s="57"/>
      <c r="H133" s="57"/>
      <c r="I133" s="58"/>
      <c r="J133" s="58"/>
      <c r="K133" s="59"/>
      <c r="L133" s="60"/>
      <c r="M133" s="60"/>
    </row>
    <row r="134" spans="1:13" s="52" customFormat="1" ht="11.25" x14ac:dyDescent="0.25">
      <c r="A134" s="53"/>
      <c r="B134" s="54"/>
      <c r="C134" s="55"/>
      <c r="D134" s="54"/>
      <c r="E134" s="56"/>
      <c r="F134" s="56"/>
      <c r="G134" s="57"/>
      <c r="H134" s="57"/>
      <c r="I134" s="58"/>
      <c r="J134" s="58"/>
      <c r="K134" s="59"/>
      <c r="L134" s="60"/>
      <c r="M134" s="60"/>
    </row>
    <row r="135" spans="1:13" s="52" customFormat="1" ht="11.25" x14ac:dyDescent="0.25">
      <c r="A135" s="53"/>
      <c r="B135" s="54"/>
      <c r="C135" s="55"/>
      <c r="D135" s="54"/>
      <c r="E135" s="56"/>
      <c r="F135" s="56"/>
      <c r="G135" s="57"/>
      <c r="H135" s="57"/>
      <c r="I135" s="58"/>
      <c r="J135" s="58"/>
      <c r="K135" s="59"/>
      <c r="L135" s="60"/>
      <c r="M135" s="60"/>
    </row>
    <row r="136" spans="1:13" s="52" customFormat="1" ht="11.25" x14ac:dyDescent="0.25">
      <c r="A136" s="53"/>
      <c r="B136" s="54"/>
      <c r="C136" s="55"/>
      <c r="D136" s="54"/>
      <c r="E136" s="56"/>
      <c r="F136" s="56"/>
      <c r="G136" s="57"/>
      <c r="H136" s="57"/>
      <c r="I136" s="58"/>
      <c r="J136" s="58"/>
      <c r="K136" s="59"/>
      <c r="L136" s="60"/>
      <c r="M136" s="60"/>
    </row>
    <row r="137" spans="1:13" s="52" customFormat="1" ht="11.25" x14ac:dyDescent="0.25">
      <c r="A137" s="53"/>
      <c r="B137" s="54"/>
      <c r="C137" s="55"/>
      <c r="D137" s="54"/>
      <c r="E137" s="56"/>
      <c r="F137" s="56"/>
      <c r="G137" s="57"/>
      <c r="H137" s="57"/>
      <c r="I137" s="58"/>
      <c r="J137" s="58"/>
      <c r="K137" s="59"/>
      <c r="L137" s="60"/>
      <c r="M137" s="60"/>
    </row>
    <row r="138" spans="1:13" s="52" customFormat="1" ht="11.25" x14ac:dyDescent="0.25">
      <c r="A138" s="53"/>
      <c r="B138" s="54"/>
      <c r="C138" s="55"/>
      <c r="D138" s="54"/>
      <c r="E138" s="56"/>
      <c r="F138" s="56"/>
      <c r="G138" s="57"/>
      <c r="H138" s="57"/>
      <c r="I138" s="58"/>
      <c r="J138" s="58"/>
      <c r="K138" s="59"/>
      <c r="L138" s="60"/>
      <c r="M138" s="60"/>
    </row>
    <row r="139" spans="1:13" s="52" customFormat="1" ht="11.25" x14ac:dyDescent="0.25">
      <c r="A139" s="53"/>
      <c r="B139" s="54"/>
      <c r="C139" s="55"/>
      <c r="D139" s="54"/>
      <c r="E139" s="56"/>
      <c r="F139" s="56"/>
      <c r="G139" s="57"/>
      <c r="H139" s="57"/>
      <c r="I139" s="58"/>
      <c r="J139" s="58"/>
      <c r="K139" s="59"/>
      <c r="L139" s="60"/>
      <c r="M139" s="60"/>
    </row>
    <row r="140" spans="1:13" s="52" customFormat="1" ht="11.25" x14ac:dyDescent="0.25">
      <c r="A140" s="53"/>
      <c r="B140" s="54"/>
      <c r="C140" s="55"/>
      <c r="D140" s="54"/>
      <c r="E140" s="56"/>
      <c r="F140" s="56"/>
      <c r="G140" s="57"/>
      <c r="H140" s="57"/>
      <c r="I140" s="58"/>
      <c r="J140" s="58"/>
      <c r="K140" s="59"/>
      <c r="L140" s="60"/>
      <c r="M140" s="60"/>
    </row>
    <row r="141" spans="1:13" s="52" customFormat="1" ht="11.25" x14ac:dyDescent="0.25">
      <c r="A141" s="53"/>
      <c r="B141" s="54"/>
      <c r="C141" s="55"/>
      <c r="D141" s="54"/>
      <c r="E141" s="56"/>
      <c r="F141" s="56"/>
      <c r="G141" s="57"/>
      <c r="H141" s="57"/>
      <c r="I141" s="58"/>
      <c r="J141" s="58"/>
      <c r="K141" s="59"/>
      <c r="L141" s="60"/>
      <c r="M141" s="60"/>
    </row>
    <row r="142" spans="1:13" s="52" customFormat="1" ht="11.25" x14ac:dyDescent="0.25">
      <c r="A142" s="53"/>
      <c r="B142" s="54"/>
      <c r="C142" s="55"/>
      <c r="D142" s="54"/>
      <c r="E142" s="56"/>
      <c r="F142" s="56"/>
      <c r="G142" s="57"/>
      <c r="H142" s="57"/>
      <c r="I142" s="58"/>
      <c r="J142" s="58"/>
      <c r="K142" s="59"/>
      <c r="L142" s="60"/>
      <c r="M142" s="60"/>
    </row>
    <row r="143" spans="1:13" s="52" customFormat="1" ht="11.25" x14ac:dyDescent="0.25">
      <c r="A143" s="53"/>
      <c r="B143" s="54"/>
      <c r="C143" s="55"/>
      <c r="D143" s="54"/>
      <c r="E143" s="56"/>
      <c r="F143" s="56"/>
      <c r="G143" s="57"/>
      <c r="H143" s="57"/>
      <c r="I143" s="58"/>
      <c r="J143" s="58"/>
      <c r="K143" s="59"/>
      <c r="L143" s="60"/>
      <c r="M143" s="60"/>
    </row>
    <row r="144" spans="1:13" s="52" customFormat="1" ht="11.25" x14ac:dyDescent="0.25">
      <c r="A144" s="53"/>
      <c r="B144" s="54"/>
      <c r="C144" s="55"/>
      <c r="D144" s="54"/>
      <c r="E144" s="56"/>
      <c r="F144" s="56"/>
      <c r="G144" s="57"/>
      <c r="H144" s="57"/>
      <c r="I144" s="58"/>
      <c r="J144" s="58"/>
      <c r="K144" s="59"/>
      <c r="L144" s="60"/>
      <c r="M144" s="60"/>
    </row>
    <row r="145" spans="1:13" s="52" customFormat="1" ht="11.25" x14ac:dyDescent="0.25">
      <c r="A145" s="53"/>
      <c r="B145" s="54"/>
      <c r="C145" s="55"/>
      <c r="D145" s="54"/>
      <c r="E145" s="56"/>
      <c r="F145" s="56"/>
      <c r="G145" s="57"/>
      <c r="H145" s="57"/>
      <c r="I145" s="58"/>
      <c r="J145" s="58"/>
      <c r="K145" s="59"/>
      <c r="L145" s="60"/>
      <c r="M145" s="60"/>
    </row>
    <row r="146" spans="1:13" s="52" customFormat="1" ht="11.25" x14ac:dyDescent="0.25">
      <c r="A146" s="53"/>
      <c r="B146" s="54"/>
      <c r="C146" s="55"/>
      <c r="D146" s="54"/>
      <c r="E146" s="56"/>
      <c r="F146" s="56"/>
      <c r="G146" s="57"/>
      <c r="H146" s="57"/>
      <c r="I146" s="58"/>
      <c r="J146" s="58"/>
      <c r="K146" s="59"/>
      <c r="L146" s="60"/>
      <c r="M146" s="60"/>
    </row>
    <row r="147" spans="1:13" s="52" customFormat="1" ht="11.25" x14ac:dyDescent="0.25">
      <c r="A147" s="53"/>
      <c r="B147" s="54"/>
      <c r="C147" s="55"/>
      <c r="D147" s="54"/>
      <c r="E147" s="56"/>
      <c r="F147" s="56"/>
      <c r="G147" s="57"/>
      <c r="H147" s="57"/>
      <c r="I147" s="58"/>
      <c r="J147" s="58"/>
      <c r="K147" s="59"/>
      <c r="L147" s="60"/>
      <c r="M147" s="60"/>
    </row>
    <row r="148" spans="1:13" s="52" customFormat="1" ht="11.25" x14ac:dyDescent="0.25">
      <c r="A148" s="53"/>
      <c r="B148" s="54"/>
      <c r="C148" s="55"/>
      <c r="D148" s="54"/>
      <c r="E148" s="56"/>
      <c r="F148" s="56"/>
      <c r="G148" s="57"/>
      <c r="H148" s="57"/>
      <c r="I148" s="58"/>
      <c r="J148" s="58"/>
      <c r="K148" s="59"/>
      <c r="L148" s="60"/>
      <c r="M148" s="60"/>
    </row>
    <row r="149" spans="1:13" s="52" customFormat="1" ht="11.25" x14ac:dyDescent="0.25">
      <c r="A149" s="53"/>
      <c r="B149" s="54"/>
      <c r="C149" s="55"/>
      <c r="D149" s="54"/>
      <c r="E149" s="56"/>
      <c r="F149" s="56"/>
      <c r="G149" s="57"/>
      <c r="H149" s="57"/>
      <c r="I149" s="58"/>
      <c r="J149" s="58"/>
      <c r="K149" s="59"/>
      <c r="L149" s="60"/>
      <c r="M149" s="60"/>
    </row>
    <row r="150" spans="1:13" s="52" customFormat="1" ht="11.25" x14ac:dyDescent="0.25">
      <c r="A150" s="53"/>
      <c r="B150" s="54"/>
      <c r="C150" s="55"/>
      <c r="D150" s="54"/>
      <c r="E150" s="56"/>
      <c r="F150" s="56"/>
      <c r="G150" s="57"/>
      <c r="H150" s="57"/>
      <c r="I150" s="58"/>
      <c r="J150" s="58"/>
      <c r="K150" s="59"/>
      <c r="L150" s="60"/>
      <c r="M150" s="60"/>
    </row>
    <row r="151" spans="1:13" s="52" customFormat="1" ht="11.25" x14ac:dyDescent="0.25">
      <c r="A151" s="53"/>
      <c r="B151" s="54"/>
      <c r="C151" s="55"/>
      <c r="D151" s="54"/>
      <c r="E151" s="56"/>
      <c r="F151" s="56"/>
      <c r="G151" s="57"/>
      <c r="H151" s="57"/>
      <c r="I151" s="58"/>
      <c r="J151" s="58"/>
      <c r="K151" s="59"/>
      <c r="L151" s="60"/>
      <c r="M151" s="60"/>
    </row>
    <row r="152" spans="1:13" s="52" customFormat="1" ht="11.25" x14ac:dyDescent="0.25">
      <c r="A152" s="53"/>
      <c r="B152" s="54"/>
      <c r="C152" s="55"/>
      <c r="D152" s="54"/>
      <c r="E152" s="56"/>
      <c r="F152" s="56"/>
      <c r="G152" s="57"/>
      <c r="H152" s="57"/>
      <c r="I152" s="58"/>
      <c r="J152" s="58"/>
      <c r="K152" s="59"/>
      <c r="L152" s="60"/>
      <c r="M152" s="60"/>
    </row>
    <row r="153" spans="1:13" s="52" customFormat="1" ht="11.25" x14ac:dyDescent="0.25">
      <c r="A153" s="53"/>
      <c r="B153" s="54"/>
      <c r="C153" s="55"/>
      <c r="D153" s="54"/>
      <c r="E153" s="56"/>
      <c r="F153" s="56"/>
      <c r="G153" s="57"/>
      <c r="H153" s="57"/>
      <c r="I153" s="58"/>
      <c r="J153" s="58"/>
      <c r="K153" s="59"/>
      <c r="L153" s="60"/>
      <c r="M153" s="60"/>
    </row>
  </sheetData>
  <protectedRanges>
    <protectedRange sqref="E11:E27 B7:C10 B84 K6:L6 B12:C27 E57:E75 A57:C83 A7:A27 A85:C153 D57:D153 E84:M153 D7:D27 E7:G10 F11:G12 G13 F14:G27 A28:G56 F57:G64 G65 F66:G75 I10:I83 K7:M83 E76:G83" name="Intervalo2"/>
    <protectedRange sqref="B11" name="Intervalo2_1"/>
    <protectedRange sqref="C11" name="Intervalo2_2"/>
    <protectedRange sqref="H5" name="Intervalo2_5"/>
    <protectedRange sqref="H6" name="Intervalo2_6"/>
    <protectedRange sqref="H7" name="Intervalo2_7"/>
    <protectedRange sqref="I7" name="Intervalo2_7_1"/>
    <protectedRange sqref="H8:I8" name="Intervalo2_8"/>
    <protectedRange sqref="H9:H83" name="Intervalo2_9"/>
    <protectedRange sqref="I9" name="Intervalo2_18"/>
    <protectedRange sqref="C1:E1 A1 I1:N1" name="Intervalo1_1"/>
  </protectedRanges>
  <mergeCells count="14">
    <mergeCell ref="K3:K4"/>
    <mergeCell ref="L3:L4"/>
    <mergeCell ref="M3:M4"/>
    <mergeCell ref="A84:M85"/>
    <mergeCell ref="A1:N1"/>
    <mergeCell ref="A2:M2"/>
    <mergeCell ref="A3:A4"/>
    <mergeCell ref="B3:C3"/>
    <mergeCell ref="D3:D4"/>
    <mergeCell ref="E3:F3"/>
    <mergeCell ref="G3:G4"/>
    <mergeCell ref="H3:H4"/>
    <mergeCell ref="I3:I4"/>
    <mergeCell ref="J3:J4"/>
  </mergeCells>
  <dataValidations count="4">
    <dataValidation type="textLength" allowBlank="1" showInputMessage="1" showErrorMessage="1" error="Colocar apenas 14 digitos!" sqref="C86:C153 C12:C83 C7:C10">
      <formula1>0</formula1>
      <formula2>14</formula2>
    </dataValidation>
    <dataValidation type="decimal" allowBlank="1" showInputMessage="1" showErrorMessage="1" error="Digitar apenas Valores!" sqref="I86:J1048576 H6:H83 I7:I83">
      <formula1>0</formula1>
      <formula2>90000000000000000</formula2>
    </dataValidation>
    <dataValidation type="date" allowBlank="1" showInputMessage="1" showErrorMessage="1" error="Erro - Digitar apenas DATA !" sqref="E86:F1048576 E76:E81 F7:F44 F46:F83">
      <formula1>36526</formula1>
      <formula2>73415</formula2>
    </dataValidation>
    <dataValidation type="date" allowBlank="1" showInputMessage="1" showErrorMessage="1" error="Erro - Digitar apenas DATA ! " sqref="G86:H1048576 E82:E83 E7:E75 G7:G8 G11 G15 G17 G19:G24 G34 G49:G78 G82:G83">
      <formula1>36526</formula1>
      <formula2>73415</formula2>
    </dataValidation>
  </dataValidations>
  <printOptions horizontalCentered="1"/>
  <pageMargins left="0" right="0" top="0.78740157480314965" bottom="0" header="0.31496062992125984" footer="0.31496062992125984"/>
  <pageSetup paperSize="9" scale="48" orientation="landscape" horizontalDpi="1200" verticalDpi="1200" r:id="rId1"/>
  <rowBreaks count="3" manualBreakCount="3">
    <brk id="17" max="12" man="1"/>
    <brk id="39" max="12" man="1"/>
    <brk id="62" max="12" man="1"/>
  </rowBreaks>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37" sqref="B237"/>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5</vt:i4>
      </vt:variant>
    </vt:vector>
  </HeadingPairs>
  <TitlesOfParts>
    <vt:vector size="13" baseType="lpstr">
      <vt:lpstr>CONTRATOS 2019</vt:lpstr>
      <vt:lpstr>CONTRATOS 2020</vt:lpstr>
      <vt:lpstr>Cronograma ato convocatorio</vt:lpstr>
      <vt:lpstr>Caixa</vt:lpstr>
      <vt:lpstr>STATUS</vt:lpstr>
      <vt:lpstr>Valores</vt:lpstr>
      <vt:lpstr>Relação para Medição 2017</vt:lpstr>
      <vt:lpstr>Vivo</vt:lpstr>
      <vt:lpstr>'CONTRATOS 2019'!Area_de_impressao</vt:lpstr>
      <vt:lpstr>'CONTRATOS 2020'!Area_de_impressao</vt:lpstr>
      <vt:lpstr>'Relação para Medição 2017'!Area_de_impressao</vt:lpstr>
      <vt:lpstr>'CONTRATOS 2019'!Titulos_de_impressao</vt:lpstr>
      <vt:lpstr>'CONTRATOS 2020'!Titulos_de_impressao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Raquel Pereira Pinto</dc:creator>
  <cp:lastModifiedBy>Sandra Checcucci de Bastos Ferreira</cp:lastModifiedBy>
  <cp:lastPrinted>2020-08-04T19:45:41Z</cp:lastPrinted>
  <dcterms:created xsi:type="dcterms:W3CDTF">2016-08-04T15:07:35Z</dcterms:created>
  <dcterms:modified xsi:type="dcterms:W3CDTF">2020-08-13T16:07:42Z</dcterms:modified>
</cp:coreProperties>
</file>